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V33" i="1" l="1"/>
  <c r="U33" i="1"/>
  <c r="S33" i="1"/>
  <c r="R33" i="1"/>
  <c r="Q33" i="1"/>
  <c r="P33" i="1"/>
  <c r="O33" i="1"/>
  <c r="N33" i="1"/>
  <c r="M33" i="1"/>
  <c r="L33" i="1"/>
  <c r="K33" i="1"/>
  <c r="J33" i="1"/>
  <c r="G33" i="1"/>
  <c r="F33" i="1"/>
  <c r="E33" i="1"/>
  <c r="D33" i="1"/>
  <c r="B33" i="1"/>
  <c r="V31" i="1"/>
</calcChain>
</file>

<file path=xl/sharedStrings.xml><?xml version="1.0" encoding="utf-8"?>
<sst xmlns="http://schemas.openxmlformats.org/spreadsheetml/2006/main" count="180" uniqueCount="156">
  <si>
    <t xml:space="preserve">Socio-economic  Indicators/Items </t>
  </si>
  <si>
    <t>Andhra Pradesh</t>
  </si>
  <si>
    <t>Assam</t>
  </si>
  <si>
    <t>Bihar</t>
  </si>
  <si>
    <t>Chhattisgarh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</si>
  <si>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</si>
  <si>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</si>
  <si>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</si>
  <si>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</si>
  <si>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</si>
  <si>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</si>
  <si>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</si>
  <si>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</si>
  <si>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</si>
  <si>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Odisha</t>
  </si>
  <si>
    <t>Punjab</t>
  </si>
  <si>
    <t>Rajasthan</t>
  </si>
  <si>
    <t>Tamil Nadu</t>
  </si>
  <si>
    <t>Uttar Pradesh</t>
  </si>
  <si>
    <t>Uttarakhand</t>
  </si>
  <si>
    <t>West Bengal</t>
  </si>
  <si>
    <t xml:space="preserve">All India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</si>
  <si>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</si>
  <si>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</si>
  <si>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</si>
  <si>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</si>
  <si>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</si>
  <si>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</si>
  <si>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</si>
  <si>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</si>
  <si>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</si>
  <si>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</si>
  <si>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</si>
  <si>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</si>
  <si>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</si>
  <si>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</si>
  <si>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</si>
  <si>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</si>
  <si>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</si>
  <si>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</si>
  <si>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</si>
  <si>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</si>
  <si>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</si>
  <si>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</si>
  <si>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Demographic indicators*</t>
  </si>
  <si>
    <t>Population 2001 ( in ‘000)</t>
  </si>
  <si>
    <t xml:space="preserve">Population 2011 ( in ‘000) </t>
  </si>
  <si>
    <t>Percentage decadal growth rate of population (1991-2001)</t>
  </si>
  <si>
    <t>Percentage decadal growth rate of population (2001- 2011)</t>
  </si>
  <si>
    <t xml:space="preserve"> Sex-ratio 2001 (Females per 1000 males)</t>
  </si>
  <si>
    <t xml:space="preserve"> Sex-ratio 2011 (Females per 1000 males)</t>
  </si>
  <si>
    <t>Sex ratio at birth 2015-17 (Females per 1000 males)</t>
  </si>
  <si>
    <t>Sex ratio at birth 2016-18 (Females per 1000 males)</t>
  </si>
  <si>
    <t>Indexes Value and Rank**</t>
  </si>
  <si>
    <t>School Education Quality Index 2016-17</t>
  </si>
  <si>
    <t>56.1 (11)</t>
  </si>
  <si>
    <t>56.1(10)</t>
  </si>
  <si>
    <t>37.3(19)</t>
  </si>
  <si>
    <t>54.9(12)</t>
  </si>
  <si>
    <t>63.0(4)</t>
  </si>
  <si>
    <t>69.5(3)</t>
  </si>
  <si>
    <t>62.8(5)</t>
  </si>
  <si>
    <t>47.1(16)</t>
  </si>
  <si>
    <t>30.6(20)</t>
  </si>
  <si>
    <t>52.9(13)</t>
  </si>
  <si>
    <t>82.2(1)</t>
  </si>
  <si>
    <t>47.2(15)</t>
  </si>
  <si>
    <t>62.5(6)</t>
  </si>
  <si>
    <t>60.2(7)</t>
  </si>
  <si>
    <t>59.1(9)</t>
  </si>
  <si>
    <t>59.4(8)</t>
  </si>
  <si>
    <t>73.4(2)</t>
  </si>
  <si>
    <t>46.5(17)</t>
  </si>
  <si>
    <t>48.1(14)</t>
  </si>
  <si>
    <t>NA</t>
  </si>
  <si>
    <t>Health Index 2017-18</t>
  </si>
  <si>
    <t>65.13(2)</t>
  </si>
  <si>
    <t>48.85(15)</t>
  </si>
  <si>
    <t>38.46(20)</t>
  </si>
  <si>
    <t>53.36(13)</t>
  </si>
  <si>
    <t>63.52(4)</t>
  </si>
  <si>
    <t>53.51(12)</t>
  </si>
  <si>
    <t>62.41(6)</t>
  </si>
  <si>
    <t>62.37(7)</t>
  </si>
  <si>
    <t>51.33(14)</t>
  </si>
  <si>
    <t>61.14(8)</t>
  </si>
  <si>
    <t>76.55(1)</t>
  </si>
  <si>
    <t>40.09(18)</t>
  </si>
  <si>
    <t>63.99(3)</t>
  </si>
  <si>
    <t>39.43(19)</t>
  </si>
  <si>
    <t>65.21(5)</t>
  </si>
  <si>
    <t>43.10(16)</t>
  </si>
  <si>
    <t>63.38(9)</t>
  </si>
  <si>
    <t>33.69(21)</t>
  </si>
  <si>
    <t>45.22(17)</t>
  </si>
  <si>
    <t>58.25(11)</t>
  </si>
  <si>
    <t>Composite Water Management Index 2017-18</t>
  </si>
  <si>
    <t>74(2)</t>
  </si>
  <si>
    <t>NR</t>
  </si>
  <si>
    <t>38(16)</t>
  </si>
  <si>
    <t>45(13)</t>
  </si>
  <si>
    <t>75(1)</t>
  </si>
  <si>
    <t>58(7)</t>
  </si>
  <si>
    <t>34(17)</t>
  </si>
  <si>
    <t>59(5)</t>
  </si>
  <si>
    <t>45(12)</t>
  </si>
  <si>
    <t>70(3)</t>
  </si>
  <si>
    <t>56(8)</t>
  </si>
  <si>
    <t>39(14)</t>
  </si>
  <si>
    <t>52(9)</t>
  </si>
  <si>
    <t>47(11)</t>
  </si>
  <si>
    <t>58(6)</t>
  </si>
  <si>
    <t>39(15)</t>
  </si>
  <si>
    <r>
      <t xml:space="preserve">Growth in GSDP and Per capita Income </t>
    </r>
    <r>
      <rPr>
        <b/>
        <vertAlign val="superscript"/>
        <sz val="11"/>
        <color rgb="FF000000"/>
        <rFont val="Garamond"/>
        <family val="1"/>
      </rPr>
      <t>#</t>
    </r>
  </si>
  <si>
    <t>GSDP 2020-21 (%)</t>
  </si>
  <si>
    <t>GSDP 2019-20 (%)</t>
  </si>
  <si>
    <t>Per capita income (PCY) 2020-21  (%)</t>
  </si>
  <si>
    <t>Per capita income (PCY) 2019-20 (%)</t>
  </si>
  <si>
    <r>
      <t xml:space="preserve">Poverty Headcount Ratio (HCR) </t>
    </r>
    <r>
      <rPr>
        <b/>
        <vertAlign val="superscript"/>
        <sz val="11"/>
        <color rgb="FF000000"/>
        <rFont val="Garamond"/>
        <family val="1"/>
      </rPr>
      <t>***</t>
    </r>
  </si>
  <si>
    <t>2011-12 (Rural)</t>
  </si>
  <si>
    <t>2011-12 (Urban)</t>
  </si>
  <si>
    <t>2011-12 (Total)</t>
  </si>
  <si>
    <t>2009-10 (Rural)</t>
  </si>
  <si>
    <t>2009-10 (Urban)</t>
  </si>
  <si>
    <t>2009-10 (Total)</t>
  </si>
  <si>
    <r>
      <t xml:space="preserve">Rural Urban Disparity </t>
    </r>
    <r>
      <rPr>
        <b/>
        <vertAlign val="superscript"/>
        <sz val="11"/>
        <color rgb="FF000000"/>
        <rFont val="Garamond"/>
        <family val="1"/>
      </rPr>
      <t>##</t>
    </r>
  </si>
  <si>
    <r>
      <t>Rural Average MPCE 2009-10 (in</t>
    </r>
    <r>
      <rPr>
        <sz val="11"/>
        <color rgb="FF000000"/>
        <rFont val="Rupee Foradian"/>
        <family val="2"/>
      </rPr>
      <t xml:space="preserve"> `</t>
    </r>
    <r>
      <rPr>
        <sz val="11"/>
        <color rgb="FF000000"/>
        <rFont val="Garamond"/>
        <family val="1"/>
      </rPr>
      <t>)</t>
    </r>
  </si>
  <si>
    <t>Rural share of food expenditure 2009-10 (%)</t>
  </si>
  <si>
    <r>
      <t xml:space="preserve">Urban Average MPCE 2009-10 (in </t>
    </r>
    <r>
      <rPr>
        <sz val="11"/>
        <color rgb="FF000000"/>
        <rFont val="Rupee Foradian"/>
        <family val="2"/>
      </rPr>
      <t>`</t>
    </r>
    <r>
      <rPr>
        <sz val="11"/>
        <color rgb="FF000000"/>
        <rFont val="Garamond"/>
        <family val="1"/>
      </rPr>
      <t>)</t>
    </r>
  </si>
  <si>
    <t>Urban share of food expenditure 2009-10 (%)</t>
  </si>
  <si>
    <r>
      <t xml:space="preserve">Rural Average MPCE 2011-12 (in </t>
    </r>
    <r>
      <rPr>
        <sz val="11"/>
        <color rgb="FF000000"/>
        <rFont val="Rupee Foradian"/>
        <family val="2"/>
      </rPr>
      <t>`</t>
    </r>
    <r>
      <rPr>
        <sz val="11"/>
        <color rgb="FF000000"/>
        <rFont val="Garamond"/>
        <family val="1"/>
      </rPr>
      <t>)</t>
    </r>
  </si>
  <si>
    <t>Rural share of food expenditure 2011-12 (%)</t>
  </si>
  <si>
    <r>
      <t xml:space="preserve">Urban Average MPCE 2011-12 (in </t>
    </r>
    <r>
      <rPr>
        <sz val="11"/>
        <color rgb="FF000000"/>
        <rFont val="Rupee Foradian"/>
        <family val="2"/>
      </rPr>
      <t>`)</t>
    </r>
  </si>
  <si>
    <t>Urban share of food expenditure 2011-12 (%)</t>
  </si>
  <si>
    <r>
      <t xml:space="preserve">WPR 2019-20 (15 Years &amp; above) </t>
    </r>
    <r>
      <rPr>
        <b/>
        <vertAlign val="superscript"/>
        <sz val="11"/>
        <color rgb="FF000000"/>
        <rFont val="Garamond"/>
        <family val="1"/>
      </rPr>
      <t>@</t>
    </r>
  </si>
  <si>
    <t>Rural (%)</t>
  </si>
  <si>
    <t>Urban (%)</t>
  </si>
  <si>
    <t>Total (%)</t>
  </si>
  <si>
    <r>
      <t xml:space="preserve">Unemployment Rate 2019-20 (15 Years &amp; above) </t>
    </r>
    <r>
      <rPr>
        <b/>
        <vertAlign val="superscript"/>
        <sz val="11"/>
        <color rgb="FF000000"/>
        <rFont val="Garamond"/>
        <family val="1"/>
      </rPr>
      <t>@</t>
    </r>
  </si>
  <si>
    <t>Health related *</t>
  </si>
  <si>
    <t>Maternal Mortality Ratio (2016-18)</t>
  </si>
  <si>
    <t>Maternal Mortality Ratio (2015-17)</t>
  </si>
  <si>
    <t>Male Under-Five Mortality Rates (2018)</t>
  </si>
  <si>
    <t>Female Under-Five Mortality Rates (2018)</t>
  </si>
  <si>
    <t>Total Under-Five Mortality Rates (2018)</t>
  </si>
  <si>
    <t>Male Under-Five Mortality Rates (2017)</t>
  </si>
  <si>
    <t>Female Under-Five Mortality Rates (2017)</t>
  </si>
  <si>
    <t>Total Under-Five Mortality Rates (2017)</t>
  </si>
  <si>
    <r>
      <t xml:space="preserve">Education related </t>
    </r>
    <r>
      <rPr>
        <b/>
        <vertAlign val="superscript"/>
        <sz val="11"/>
        <color rgb="FF000000"/>
        <rFont val="Garamond"/>
        <family val="1"/>
      </rPr>
      <t>$</t>
    </r>
  </si>
  <si>
    <t>Primary Drop-out Rate 2019-20</t>
  </si>
  <si>
    <t>Upper Primary Drop-out Rate 2019-20</t>
  </si>
  <si>
    <t>Secondary Drop-out Rate 2019-20</t>
  </si>
  <si>
    <t>Primary to Upper Primary Transition Rate 2019-20</t>
  </si>
  <si>
    <t>Upper Primary to Secondary Transition Rate 2019-20</t>
  </si>
  <si>
    <t>Secondary to Higher Secondary Transition Rate 2019-20</t>
  </si>
  <si>
    <r>
      <t xml:space="preserve">Table 8.9A: Socio- Economic Profiles and </t>
    </r>
    <r>
      <rPr>
        <b/>
        <sz val="11"/>
        <color indexed="8"/>
        <rFont val="Garamond"/>
        <family val="1"/>
      </rPr>
      <t>Inter-State Comparison of Selected Major States of  India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</si>
</sst>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11"/>
      <color indexed="8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  <font>
      <sz val="11"/>
      <color rgb="FF000000"/>
      <name val="Garamond"/>
      <family val="1"/>
    </font>
    <font>
      <sz val="11"/>
      <color theme="1"/>
      <name val="Garamond"/>
      <family val="1"/>
    </font>
    <font>
      <b/>
      <vertAlign val="superscript"/>
      <sz val="11"/>
      <color rgb="FF000000"/>
      <name val="Garamond"/>
      <family val="1"/>
    </font>
    <font>
      <sz val="11"/>
      <color rgb="FF000000"/>
      <name val="Rupee Foradian"/>
      <family val="2"/>
    </font>
    <font>
      <sz val="11"/>
      <name val="Garamond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5" fillId="0" borderId="0" xfId="0" applyNumberFormat="1" applyFont="1" applyAlignment="1">
      <alignment vertical="center" wrapText="1"/>
    </xf>
    <xf numFmtId="1" fontId="1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1" fillId="0" borderId="0" xfId="0" applyFont="1"/>
    <xf numFmtId="1" fontId="9" fillId="0" borderId="0" xfId="0" applyNumberFormat="1" applyFont="1" applyAlignment="1">
      <alignment horizontal="right" vertical="center"/>
    </xf>
    <xf numFmtId="1" fontId="9" fillId="0" borderId="0" xfId="1" applyNumberFormat="1" applyFont="1" applyAlignment="1" applyProtection="1">
      <alignment vertical="center"/>
      <protection locked="0"/>
    </xf>
    <xf numFmtId="1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65" fontId="6" fillId="0" borderId="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workbookViewId="0">
      <selection sqref="A1:V1"/>
    </sheetView>
  </sheetViews>
  <sheetFormatPr defaultRowHeight="15" x14ac:dyDescent="0.25"/>
  <cols>
    <col min="1" max="1" width="25.5703125" customWidth="1"/>
  </cols>
  <sheetData>
    <row r="1" spans="1:22" x14ac:dyDescent="0.25">
      <c r="A1" s="54" t="s">
        <v>155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2" x14ac:dyDescent="0.25">
      <c r="A3" s="2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37</v>
      </c>
      <c r="Q3" s="3" t="s">
        <v>38</v>
      </c>
      <c r="R3" s="3" t="s">
        <v>39</v>
      </c>
      <c r="S3" s="4" t="s">
        <v>40</v>
      </c>
      <c r="T3" s="4" t="s">
        <v>41</v>
      </c>
      <c r="U3" s="4" t="s">
        <v>42</v>
      </c>
      <c r="V3" s="4" t="s">
        <v>43</v>
      </c>
    </row>
    <row r="4" spans="1:22" x14ac:dyDescent="0.25">
      <c r="A4" s="5" t="s">
        <v>44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</row>
    <row r="5" spans="1:22" x14ac:dyDescent="0.25">
      <c r="A5" s="8" t="s">
        <v>45</v>
      </c>
      <c r="B5" s="9">
        <v>76210</v>
      </c>
      <c r="C5" s="9">
        <v>26656</v>
      </c>
      <c r="D5" s="9">
        <v>82999</v>
      </c>
      <c r="E5" s="9">
        <v>20834</v>
      </c>
      <c r="F5" s="9">
        <v>50671</v>
      </c>
      <c r="G5" s="9">
        <v>21145</v>
      </c>
      <c r="H5" s="9">
        <v>6078</v>
      </c>
      <c r="I5" s="9">
        <v>10144</v>
      </c>
      <c r="J5" s="9">
        <v>26946</v>
      </c>
      <c r="K5" s="9">
        <v>52851</v>
      </c>
      <c r="L5" s="9">
        <v>31841</v>
      </c>
      <c r="M5" s="9">
        <v>60348</v>
      </c>
      <c r="N5" s="9">
        <v>96879</v>
      </c>
      <c r="O5" s="9">
        <v>36805</v>
      </c>
      <c r="P5" s="9">
        <v>24359</v>
      </c>
      <c r="Q5" s="9">
        <v>56507</v>
      </c>
      <c r="R5" s="9">
        <v>62406</v>
      </c>
      <c r="S5" s="9">
        <v>166198</v>
      </c>
      <c r="T5" s="9">
        <v>8489</v>
      </c>
      <c r="U5" s="9">
        <v>80176</v>
      </c>
      <c r="V5" s="10">
        <v>1028737</v>
      </c>
    </row>
    <row r="6" spans="1:22" x14ac:dyDescent="0.25">
      <c r="A6" s="11" t="s">
        <v>46</v>
      </c>
      <c r="B6" s="12">
        <v>84581</v>
      </c>
      <c r="C6" s="12">
        <v>31206</v>
      </c>
      <c r="D6" s="12">
        <v>104099</v>
      </c>
      <c r="E6" s="12">
        <v>25545</v>
      </c>
      <c r="F6" s="12">
        <v>60439</v>
      </c>
      <c r="G6" s="12">
        <v>25351</v>
      </c>
      <c r="H6" s="12">
        <v>6865</v>
      </c>
      <c r="I6" s="12">
        <v>12541</v>
      </c>
      <c r="J6" s="12">
        <v>32988</v>
      </c>
      <c r="K6" s="12">
        <v>61095</v>
      </c>
      <c r="L6" s="12">
        <v>33406</v>
      </c>
      <c r="M6" s="12">
        <v>72627</v>
      </c>
      <c r="N6" s="12">
        <v>112374</v>
      </c>
      <c r="O6" s="12">
        <v>41974</v>
      </c>
      <c r="P6" s="12">
        <v>27743</v>
      </c>
      <c r="Q6" s="12">
        <v>68548</v>
      </c>
      <c r="R6" s="12">
        <v>72147</v>
      </c>
      <c r="S6" s="12">
        <v>199812</v>
      </c>
      <c r="T6" s="12">
        <v>10086</v>
      </c>
      <c r="U6" s="12">
        <v>91276</v>
      </c>
      <c r="V6" s="13">
        <v>1210855</v>
      </c>
    </row>
    <row r="7" spans="1:22" ht="45" x14ac:dyDescent="0.25">
      <c r="A7" s="11" t="s">
        <v>47</v>
      </c>
      <c r="B7" s="14">
        <v>14.59</v>
      </c>
      <c r="C7" s="14">
        <v>18.920000000000002</v>
      </c>
      <c r="D7" s="14">
        <v>28.62</v>
      </c>
      <c r="E7" s="14">
        <v>18.27</v>
      </c>
      <c r="F7" s="14">
        <v>22.66</v>
      </c>
      <c r="G7" s="14">
        <v>28.43</v>
      </c>
      <c r="H7" s="14">
        <v>17.54</v>
      </c>
      <c r="I7" s="14">
        <v>29.43</v>
      </c>
      <c r="J7" s="14">
        <v>23.36</v>
      </c>
      <c r="K7" s="14">
        <v>17.510000000000002</v>
      </c>
      <c r="L7" s="14">
        <v>9.43</v>
      </c>
      <c r="M7" s="14">
        <v>24.26</v>
      </c>
      <c r="N7" s="14">
        <v>22.73</v>
      </c>
      <c r="O7" s="14">
        <v>16.25</v>
      </c>
      <c r="P7" s="14">
        <v>20.100000000000001</v>
      </c>
      <c r="Q7" s="14">
        <v>28.41</v>
      </c>
      <c r="R7" s="14">
        <v>11.72</v>
      </c>
      <c r="S7" s="14">
        <v>25.85</v>
      </c>
      <c r="T7" s="14">
        <v>20.41</v>
      </c>
      <c r="U7" s="14">
        <v>17.77</v>
      </c>
      <c r="V7" s="15">
        <v>21.54</v>
      </c>
    </row>
    <row r="8" spans="1:22" ht="45" x14ac:dyDescent="0.25">
      <c r="A8" s="11" t="s">
        <v>48</v>
      </c>
      <c r="B8" s="16">
        <v>11</v>
      </c>
      <c r="C8" s="16">
        <v>17.100000000000001</v>
      </c>
      <c r="D8" s="16">
        <v>25.4</v>
      </c>
      <c r="E8" s="16">
        <v>22.6</v>
      </c>
      <c r="F8" s="16">
        <v>19.3</v>
      </c>
      <c r="G8" s="16">
        <v>19.899999999999999</v>
      </c>
      <c r="H8" s="16">
        <v>12.9</v>
      </c>
      <c r="I8" s="16">
        <v>23.6</v>
      </c>
      <c r="J8" s="16">
        <v>22.4</v>
      </c>
      <c r="K8" s="16">
        <v>15.6</v>
      </c>
      <c r="L8" s="16">
        <v>4.9000000000000004</v>
      </c>
      <c r="M8" s="16">
        <v>20.3</v>
      </c>
      <c r="N8" s="16">
        <v>16</v>
      </c>
      <c r="O8" s="16">
        <v>14</v>
      </c>
      <c r="P8" s="16">
        <v>13.9</v>
      </c>
      <c r="Q8" s="16">
        <v>21.3</v>
      </c>
      <c r="R8" s="16">
        <v>15.6</v>
      </c>
      <c r="S8" s="16">
        <v>20.2</v>
      </c>
      <c r="T8" s="16">
        <v>18.8</v>
      </c>
      <c r="U8" s="16">
        <v>13.8</v>
      </c>
      <c r="V8" s="17">
        <v>17.7</v>
      </c>
    </row>
    <row r="9" spans="1:22" ht="30" x14ac:dyDescent="0.25">
      <c r="A9" s="8" t="s">
        <v>49</v>
      </c>
      <c r="B9" s="12">
        <v>978</v>
      </c>
      <c r="C9" s="12">
        <v>935</v>
      </c>
      <c r="D9" s="12">
        <v>919</v>
      </c>
      <c r="E9" s="12">
        <v>989</v>
      </c>
      <c r="F9" s="12">
        <v>920</v>
      </c>
      <c r="G9" s="12">
        <v>861</v>
      </c>
      <c r="H9" s="12">
        <v>968</v>
      </c>
      <c r="I9" s="12">
        <v>892</v>
      </c>
      <c r="J9" s="12">
        <v>941</v>
      </c>
      <c r="K9" s="12">
        <v>965</v>
      </c>
      <c r="L9" s="12">
        <v>1058</v>
      </c>
      <c r="M9" s="12">
        <v>919</v>
      </c>
      <c r="N9" s="12">
        <v>922</v>
      </c>
      <c r="O9" s="12">
        <v>972</v>
      </c>
      <c r="P9" s="12">
        <v>876</v>
      </c>
      <c r="Q9" s="12">
        <v>921</v>
      </c>
      <c r="R9" s="12">
        <v>987</v>
      </c>
      <c r="S9" s="12">
        <v>898</v>
      </c>
      <c r="T9" s="12">
        <v>962</v>
      </c>
      <c r="U9" s="12">
        <v>934</v>
      </c>
      <c r="V9" s="13">
        <v>933</v>
      </c>
    </row>
    <row r="10" spans="1:22" ht="30" x14ac:dyDescent="0.25">
      <c r="A10" s="8" t="s">
        <v>50</v>
      </c>
      <c r="B10" s="18">
        <v>993</v>
      </c>
      <c r="C10" s="18">
        <v>958</v>
      </c>
      <c r="D10" s="18">
        <v>918</v>
      </c>
      <c r="E10" s="18">
        <v>991</v>
      </c>
      <c r="F10" s="18">
        <v>919</v>
      </c>
      <c r="G10" s="18">
        <v>879</v>
      </c>
      <c r="H10" s="18">
        <v>972</v>
      </c>
      <c r="I10" s="18">
        <v>889</v>
      </c>
      <c r="J10" s="18">
        <v>948</v>
      </c>
      <c r="K10" s="18">
        <v>973</v>
      </c>
      <c r="L10" s="18">
        <v>1084</v>
      </c>
      <c r="M10" s="18">
        <v>931</v>
      </c>
      <c r="N10" s="18">
        <v>929</v>
      </c>
      <c r="O10" s="19">
        <v>979</v>
      </c>
      <c r="P10" s="19">
        <v>895</v>
      </c>
      <c r="Q10" s="19">
        <v>928</v>
      </c>
      <c r="R10" s="19">
        <v>996</v>
      </c>
      <c r="S10" s="19">
        <v>912</v>
      </c>
      <c r="T10" s="19">
        <v>963</v>
      </c>
      <c r="U10" s="19">
        <v>950</v>
      </c>
      <c r="V10" s="20">
        <v>943</v>
      </c>
    </row>
    <row r="11" spans="1:22" ht="30" x14ac:dyDescent="0.25">
      <c r="A11" s="11" t="s">
        <v>51</v>
      </c>
      <c r="B11" s="12">
        <v>916</v>
      </c>
      <c r="C11" s="12">
        <v>915</v>
      </c>
      <c r="D11" s="12">
        <v>900</v>
      </c>
      <c r="E11" s="12">
        <v>961</v>
      </c>
      <c r="F11" s="12">
        <v>855</v>
      </c>
      <c r="G11" s="12">
        <v>833</v>
      </c>
      <c r="H11" s="12">
        <v>918</v>
      </c>
      <c r="I11" s="12">
        <v>917</v>
      </c>
      <c r="J11" s="12">
        <v>916</v>
      </c>
      <c r="K11" s="12">
        <v>929</v>
      </c>
      <c r="L11" s="12">
        <v>948</v>
      </c>
      <c r="M11" s="12">
        <v>916</v>
      </c>
      <c r="N11" s="12">
        <v>881</v>
      </c>
      <c r="O11" s="12">
        <v>938</v>
      </c>
      <c r="P11" s="12">
        <v>886</v>
      </c>
      <c r="Q11" s="12">
        <v>856</v>
      </c>
      <c r="R11" s="12">
        <v>907</v>
      </c>
      <c r="S11" s="12">
        <v>878</v>
      </c>
      <c r="T11" s="12">
        <v>841</v>
      </c>
      <c r="U11" s="12">
        <v>939</v>
      </c>
      <c r="V11" s="13">
        <v>896</v>
      </c>
    </row>
    <row r="12" spans="1:22" ht="30" x14ac:dyDescent="0.25">
      <c r="A12" s="11" t="s">
        <v>52</v>
      </c>
      <c r="B12" s="12">
        <v>920</v>
      </c>
      <c r="C12" s="12">
        <v>925</v>
      </c>
      <c r="D12" s="12">
        <v>895</v>
      </c>
      <c r="E12" s="12">
        <v>958</v>
      </c>
      <c r="F12" s="12">
        <v>866</v>
      </c>
      <c r="G12" s="12">
        <v>843</v>
      </c>
      <c r="H12" s="12">
        <v>930</v>
      </c>
      <c r="I12" s="12">
        <v>927</v>
      </c>
      <c r="J12" s="12">
        <v>923</v>
      </c>
      <c r="K12" s="12">
        <v>924</v>
      </c>
      <c r="L12" s="12">
        <v>957</v>
      </c>
      <c r="M12" s="12">
        <v>925</v>
      </c>
      <c r="N12" s="12">
        <v>880</v>
      </c>
      <c r="O12" s="12">
        <v>933</v>
      </c>
      <c r="P12" s="12">
        <v>890</v>
      </c>
      <c r="Q12" s="12">
        <v>871</v>
      </c>
      <c r="R12" s="12">
        <v>908</v>
      </c>
      <c r="S12" s="12">
        <v>880</v>
      </c>
      <c r="T12" s="12">
        <v>840</v>
      </c>
      <c r="U12" s="12">
        <v>841</v>
      </c>
      <c r="V12" s="13">
        <v>899</v>
      </c>
    </row>
    <row r="13" spans="1:22" x14ac:dyDescent="0.25">
      <c r="A13" s="21" t="s">
        <v>53</v>
      </c>
      <c r="B13" s="9"/>
      <c r="C13" s="9"/>
      <c r="D13" s="9"/>
      <c r="E13" s="9"/>
      <c r="F13" s="9"/>
      <c r="G13" s="9"/>
      <c r="H13" s="9"/>
      <c r="I13" s="9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30" x14ac:dyDescent="0.25">
      <c r="A14" s="11" t="s">
        <v>54</v>
      </c>
      <c r="B14" s="9" t="s">
        <v>55</v>
      </c>
      <c r="C14" s="9" t="s">
        <v>56</v>
      </c>
      <c r="D14" s="9" t="s">
        <v>57</v>
      </c>
      <c r="E14" s="9" t="s">
        <v>58</v>
      </c>
      <c r="F14" s="9" t="s">
        <v>59</v>
      </c>
      <c r="G14" s="9" t="s">
        <v>60</v>
      </c>
      <c r="H14" s="9" t="s">
        <v>61</v>
      </c>
      <c r="I14" s="9" t="s">
        <v>62</v>
      </c>
      <c r="J14" s="23" t="s">
        <v>63</v>
      </c>
      <c r="K14" s="23" t="s">
        <v>64</v>
      </c>
      <c r="L14" s="23" t="s">
        <v>65</v>
      </c>
      <c r="M14" s="23" t="s">
        <v>66</v>
      </c>
      <c r="N14" s="23" t="s">
        <v>67</v>
      </c>
      <c r="O14" s="23" t="s">
        <v>68</v>
      </c>
      <c r="P14" s="23" t="s">
        <v>69</v>
      </c>
      <c r="Q14" s="24" t="s">
        <v>70</v>
      </c>
      <c r="R14" s="23" t="s">
        <v>71</v>
      </c>
      <c r="S14" s="23" t="s">
        <v>72</v>
      </c>
      <c r="T14" s="23" t="s">
        <v>73</v>
      </c>
      <c r="U14" s="24" t="s">
        <v>74</v>
      </c>
      <c r="V14" s="25"/>
    </row>
    <row r="15" spans="1:22" x14ac:dyDescent="0.25">
      <c r="A15" s="11" t="s">
        <v>75</v>
      </c>
      <c r="B15" s="9" t="s">
        <v>76</v>
      </c>
      <c r="C15" s="9" t="s">
        <v>77</v>
      </c>
      <c r="D15" s="26" t="s">
        <v>78</v>
      </c>
      <c r="E15" s="9" t="s">
        <v>79</v>
      </c>
      <c r="F15" s="9" t="s">
        <v>80</v>
      </c>
      <c r="G15" s="9" t="s">
        <v>81</v>
      </c>
      <c r="H15" s="9" t="s">
        <v>82</v>
      </c>
      <c r="I15" s="9" t="s">
        <v>83</v>
      </c>
      <c r="J15" s="24" t="s">
        <v>84</v>
      </c>
      <c r="K15" s="24" t="s">
        <v>85</v>
      </c>
      <c r="L15" s="23" t="s">
        <v>86</v>
      </c>
      <c r="M15" s="23" t="s">
        <v>87</v>
      </c>
      <c r="N15" s="23" t="s">
        <v>88</v>
      </c>
      <c r="O15" s="23" t="s">
        <v>89</v>
      </c>
      <c r="P15" s="23" t="s">
        <v>90</v>
      </c>
      <c r="Q15" s="23" t="s">
        <v>91</v>
      </c>
      <c r="R15" s="23" t="s">
        <v>92</v>
      </c>
      <c r="S15" s="23" t="s">
        <v>93</v>
      </c>
      <c r="T15" s="23" t="s">
        <v>94</v>
      </c>
      <c r="U15" s="24" t="s">
        <v>95</v>
      </c>
      <c r="V15" s="25"/>
    </row>
    <row r="16" spans="1:22" ht="30" x14ac:dyDescent="0.25">
      <c r="A16" s="11" t="s">
        <v>96</v>
      </c>
      <c r="B16" s="9" t="s">
        <v>97</v>
      </c>
      <c r="C16" s="9" t="s">
        <v>98</v>
      </c>
      <c r="D16" s="9" t="s">
        <v>99</v>
      </c>
      <c r="E16" s="9" t="s">
        <v>100</v>
      </c>
      <c r="F16" s="9" t="s">
        <v>101</v>
      </c>
      <c r="G16" s="9" t="s">
        <v>102</v>
      </c>
      <c r="H16" s="9" t="s">
        <v>98</v>
      </c>
      <c r="I16" s="9" t="s">
        <v>98</v>
      </c>
      <c r="J16" s="23" t="s">
        <v>103</v>
      </c>
      <c r="K16" s="23" t="s">
        <v>104</v>
      </c>
      <c r="L16" s="23" t="s">
        <v>105</v>
      </c>
      <c r="M16" s="23" t="s">
        <v>106</v>
      </c>
      <c r="N16" s="23" t="s">
        <v>107</v>
      </c>
      <c r="O16" s="23" t="s">
        <v>108</v>
      </c>
      <c r="P16" s="23" t="s">
        <v>109</v>
      </c>
      <c r="Q16" s="23" t="s">
        <v>110</v>
      </c>
      <c r="R16" s="24" t="s">
        <v>111</v>
      </c>
      <c r="S16" s="23" t="s">
        <v>112</v>
      </c>
      <c r="T16" s="23" t="s">
        <v>98</v>
      </c>
      <c r="U16" s="19" t="s">
        <v>74</v>
      </c>
      <c r="V16" s="25"/>
    </row>
    <row r="17" spans="1:22" ht="32.25" x14ac:dyDescent="0.25">
      <c r="A17" s="27" t="s">
        <v>113</v>
      </c>
      <c r="B17" s="9"/>
      <c r="C17" s="9"/>
      <c r="D17" s="9"/>
      <c r="E17" s="9"/>
      <c r="F17" s="9"/>
      <c r="G17" s="9"/>
      <c r="H17" s="9"/>
      <c r="I17" s="9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x14ac:dyDescent="0.25">
      <c r="A18" s="11" t="s">
        <v>114</v>
      </c>
      <c r="B18" s="29">
        <v>-2.6</v>
      </c>
      <c r="C18" s="29" t="s">
        <v>74</v>
      </c>
      <c r="D18" s="29">
        <v>2.5</v>
      </c>
      <c r="E18" s="29">
        <v>-1.8</v>
      </c>
      <c r="F18" s="29" t="s">
        <v>74</v>
      </c>
      <c r="G18" s="29">
        <v>-5.7</v>
      </c>
      <c r="H18" s="29">
        <v>-6.2</v>
      </c>
      <c r="I18" s="29" t="s">
        <v>74</v>
      </c>
      <c r="J18" s="29">
        <v>-4.7</v>
      </c>
      <c r="K18" s="29">
        <v>-2.6</v>
      </c>
      <c r="L18" s="29" t="s">
        <v>74</v>
      </c>
      <c r="M18" s="29">
        <v>-3.4</v>
      </c>
      <c r="N18" s="29" t="s">
        <v>74</v>
      </c>
      <c r="O18" s="29">
        <v>-3.6</v>
      </c>
      <c r="P18" s="29">
        <v>-6.6</v>
      </c>
      <c r="Q18" s="29">
        <v>-6.6</v>
      </c>
      <c r="R18" s="29">
        <v>1.4</v>
      </c>
      <c r="S18" s="29">
        <v>-6.4</v>
      </c>
      <c r="T18" s="29" t="s">
        <v>74</v>
      </c>
      <c r="U18" s="29">
        <v>1.1000000000000001</v>
      </c>
      <c r="V18" s="28"/>
    </row>
    <row r="19" spans="1:22" x14ac:dyDescent="0.25">
      <c r="A19" s="11" t="s">
        <v>115</v>
      </c>
      <c r="B19" s="29">
        <v>7.2</v>
      </c>
      <c r="C19" s="29">
        <v>2.9</v>
      </c>
      <c r="D19" s="29">
        <v>7.4</v>
      </c>
      <c r="E19" s="29">
        <v>5.0999999999999996</v>
      </c>
      <c r="F19" s="29">
        <v>7.3</v>
      </c>
      <c r="G19" s="29">
        <v>8.1999999999999993</v>
      </c>
      <c r="H19" s="29">
        <v>4.9000000000000004</v>
      </c>
      <c r="I19" s="29" t="s">
        <v>74</v>
      </c>
      <c r="J19" s="29">
        <v>4</v>
      </c>
      <c r="K19" s="29">
        <v>5</v>
      </c>
      <c r="L19" s="29">
        <v>3.4</v>
      </c>
      <c r="M19" s="29">
        <v>9.6</v>
      </c>
      <c r="N19" s="29">
        <v>5</v>
      </c>
      <c r="O19" s="29">
        <v>6.7</v>
      </c>
      <c r="P19" s="29">
        <v>4</v>
      </c>
      <c r="Q19" s="29">
        <v>5</v>
      </c>
      <c r="R19" s="29">
        <v>6.1</v>
      </c>
      <c r="S19" s="29">
        <v>3.8</v>
      </c>
      <c r="T19" s="29">
        <v>4.3</v>
      </c>
      <c r="U19" s="29">
        <v>6.1</v>
      </c>
      <c r="V19" s="17"/>
    </row>
    <row r="20" spans="1:22" ht="30" x14ac:dyDescent="0.25">
      <c r="A20" s="11" t="s">
        <v>116</v>
      </c>
      <c r="B20" s="29">
        <v>-3.05</v>
      </c>
      <c r="C20" s="29" t="s">
        <v>74</v>
      </c>
      <c r="D20" s="29">
        <v>1.3</v>
      </c>
      <c r="E20" s="29">
        <v>-4</v>
      </c>
      <c r="F20" s="29" t="s">
        <v>74</v>
      </c>
      <c r="G20" s="29">
        <v>-6.9</v>
      </c>
      <c r="H20" s="29">
        <v>-6.3</v>
      </c>
      <c r="I20" s="29" t="s">
        <v>74</v>
      </c>
      <c r="J20" s="29">
        <v>-6.6</v>
      </c>
      <c r="K20" s="29">
        <v>-3.3</v>
      </c>
      <c r="L20" s="29" t="s">
        <v>74</v>
      </c>
      <c r="M20" s="29">
        <v>-6.1</v>
      </c>
      <c r="N20" s="29" t="s">
        <v>74</v>
      </c>
      <c r="O20" s="29">
        <v>-3.7</v>
      </c>
      <c r="P20" s="29">
        <v>-7.8</v>
      </c>
      <c r="Q20" s="29">
        <v>-7.8</v>
      </c>
      <c r="R20" s="29">
        <v>1.1000000000000001</v>
      </c>
      <c r="S20" s="29">
        <v>-8.1</v>
      </c>
      <c r="T20" s="29" t="s">
        <v>74</v>
      </c>
      <c r="U20" s="29">
        <v>0.7</v>
      </c>
      <c r="V20" s="30"/>
    </row>
    <row r="21" spans="1:22" ht="30" x14ac:dyDescent="0.25">
      <c r="A21" s="11" t="s">
        <v>117</v>
      </c>
      <c r="B21" s="29">
        <v>6.19</v>
      </c>
      <c r="C21" s="29">
        <v>1.2</v>
      </c>
      <c r="D21" s="29">
        <v>5.3</v>
      </c>
      <c r="E21" s="29">
        <v>3.8</v>
      </c>
      <c r="F21" s="29">
        <v>6.1</v>
      </c>
      <c r="G21" s="29">
        <v>6.8</v>
      </c>
      <c r="H21" s="29">
        <v>4</v>
      </c>
      <c r="I21" s="29" t="s">
        <v>74</v>
      </c>
      <c r="J21" s="29">
        <v>2</v>
      </c>
      <c r="K21" s="29">
        <v>4.0999999999999996</v>
      </c>
      <c r="L21" s="29">
        <v>2.8</v>
      </c>
      <c r="M21" s="29">
        <v>8.4</v>
      </c>
      <c r="N21" s="29">
        <v>3.7</v>
      </c>
      <c r="O21" s="29">
        <v>6.1</v>
      </c>
      <c r="P21" s="29">
        <v>2.9</v>
      </c>
      <c r="Q21" s="29">
        <v>3.8</v>
      </c>
      <c r="R21" s="29">
        <v>5.3</v>
      </c>
      <c r="S21" s="29">
        <v>2.2000000000000002</v>
      </c>
      <c r="T21" s="29">
        <v>2.8</v>
      </c>
      <c r="U21" s="29">
        <v>5.0999999999999996</v>
      </c>
      <c r="V21" s="17"/>
    </row>
    <row r="22" spans="1:22" ht="32.25" x14ac:dyDescent="0.25">
      <c r="A22" s="21" t="s">
        <v>118</v>
      </c>
      <c r="B22" s="9"/>
      <c r="C22" s="9"/>
      <c r="D22" s="9"/>
      <c r="E22" s="9"/>
      <c r="F22" s="9"/>
      <c r="G22" s="9"/>
      <c r="H22" s="9"/>
      <c r="I22" s="9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5">
      <c r="A23" s="11" t="s">
        <v>119</v>
      </c>
      <c r="B23" s="16">
        <v>10.9</v>
      </c>
      <c r="C23" s="16">
        <v>33.89</v>
      </c>
      <c r="D23" s="16">
        <v>34.06</v>
      </c>
      <c r="E23" s="16">
        <v>44.61</v>
      </c>
      <c r="F23" s="16">
        <v>21.54</v>
      </c>
      <c r="G23" s="16">
        <v>11.64</v>
      </c>
      <c r="H23" s="16">
        <v>8.48</v>
      </c>
      <c r="I23" s="16">
        <v>11.54</v>
      </c>
      <c r="J23" s="16">
        <v>40.840000000000003</v>
      </c>
      <c r="K23" s="16">
        <v>24.53</v>
      </c>
      <c r="L23" s="16">
        <v>9.14</v>
      </c>
      <c r="M23" s="16">
        <v>35.74</v>
      </c>
      <c r="N23" s="16">
        <v>24.22</v>
      </c>
      <c r="O23" s="16">
        <v>35.69</v>
      </c>
      <c r="P23" s="16">
        <v>7.66</v>
      </c>
      <c r="Q23" s="16">
        <v>16.05</v>
      </c>
      <c r="R23" s="16">
        <v>15.83</v>
      </c>
      <c r="S23" s="16">
        <v>30.4</v>
      </c>
      <c r="T23" s="16">
        <v>11.62</v>
      </c>
      <c r="U23" s="16">
        <v>22.52</v>
      </c>
      <c r="V23" s="17">
        <v>25.7</v>
      </c>
    </row>
    <row r="24" spans="1:22" x14ac:dyDescent="0.25">
      <c r="A24" s="11" t="s">
        <v>120</v>
      </c>
      <c r="B24" s="16">
        <v>5.81</v>
      </c>
      <c r="C24" s="16">
        <v>20.49</v>
      </c>
      <c r="D24" s="16">
        <v>31.23</v>
      </c>
      <c r="E24" s="16">
        <v>24.75</v>
      </c>
      <c r="F24" s="16">
        <v>10.14</v>
      </c>
      <c r="G24" s="16">
        <v>10.28</v>
      </c>
      <c r="H24" s="16">
        <v>4.33</v>
      </c>
      <c r="I24" s="16">
        <v>7.2</v>
      </c>
      <c r="J24" s="16">
        <v>24.83</v>
      </c>
      <c r="K24" s="16">
        <v>15.25</v>
      </c>
      <c r="L24" s="16">
        <v>4.9000000000000004</v>
      </c>
      <c r="M24" s="16">
        <v>21</v>
      </c>
      <c r="N24" s="16">
        <v>9.1199999999999992</v>
      </c>
      <c r="O24" s="16">
        <v>17.29</v>
      </c>
      <c r="P24" s="16">
        <v>9.24</v>
      </c>
      <c r="Q24" s="16">
        <v>10.69</v>
      </c>
      <c r="R24" s="16">
        <v>6.54</v>
      </c>
      <c r="S24" s="16">
        <v>26.06</v>
      </c>
      <c r="T24" s="16">
        <v>10.48</v>
      </c>
      <c r="U24" s="16">
        <v>14.66</v>
      </c>
      <c r="V24" s="17">
        <v>13.7</v>
      </c>
    </row>
    <row r="25" spans="1:22" x14ac:dyDescent="0.25">
      <c r="A25" s="11" t="s">
        <v>121</v>
      </c>
      <c r="B25" s="31">
        <v>9.1999999999999993</v>
      </c>
      <c r="C25" s="16">
        <v>31.9</v>
      </c>
      <c r="D25" s="16">
        <v>33.74</v>
      </c>
      <c r="E25" s="16">
        <v>39.93</v>
      </c>
      <c r="F25" s="16">
        <v>16.63</v>
      </c>
      <c r="G25" s="16">
        <v>11.16</v>
      </c>
      <c r="H25" s="16">
        <v>8.06</v>
      </c>
      <c r="I25" s="16">
        <v>10.35</v>
      </c>
      <c r="J25" s="16">
        <v>36.9</v>
      </c>
      <c r="K25" s="16">
        <v>20.91</v>
      </c>
      <c r="L25" s="16">
        <v>7.05</v>
      </c>
      <c r="M25" s="16">
        <v>31.65</v>
      </c>
      <c r="N25" s="16">
        <v>17.350000000000001</v>
      </c>
      <c r="O25" s="16">
        <v>32.590000000000003</v>
      </c>
      <c r="P25" s="16">
        <v>8.26</v>
      </c>
      <c r="Q25" s="16">
        <v>14.71</v>
      </c>
      <c r="R25" s="16">
        <v>11.28</v>
      </c>
      <c r="S25" s="16">
        <v>29.43</v>
      </c>
      <c r="T25" s="16">
        <v>11.26</v>
      </c>
      <c r="U25" s="16">
        <v>19.899999999999999</v>
      </c>
      <c r="V25" s="17">
        <v>21.92</v>
      </c>
    </row>
    <row r="26" spans="1:22" x14ac:dyDescent="0.25">
      <c r="A26" s="11" t="s">
        <v>122</v>
      </c>
      <c r="B26" s="16">
        <v>22.8</v>
      </c>
      <c r="C26" s="16">
        <v>39.9</v>
      </c>
      <c r="D26" s="16">
        <v>55.3</v>
      </c>
      <c r="E26" s="16">
        <v>56.1</v>
      </c>
      <c r="F26" s="16">
        <v>26.7</v>
      </c>
      <c r="G26" s="16">
        <v>18.600000000000001</v>
      </c>
      <c r="H26" s="16">
        <v>9.1</v>
      </c>
      <c r="I26" s="16">
        <v>8.1</v>
      </c>
      <c r="J26" s="16">
        <v>41.6</v>
      </c>
      <c r="K26" s="16">
        <v>26.1</v>
      </c>
      <c r="L26" s="16">
        <v>12</v>
      </c>
      <c r="M26" s="16">
        <v>42</v>
      </c>
      <c r="N26" s="16">
        <v>29.5</v>
      </c>
      <c r="O26" s="16">
        <v>39.200000000000003</v>
      </c>
      <c r="P26" s="16">
        <v>14.6</v>
      </c>
      <c r="Q26" s="16">
        <v>26.4</v>
      </c>
      <c r="R26" s="16">
        <v>21.2</v>
      </c>
      <c r="S26" s="16">
        <v>39.4</v>
      </c>
      <c r="T26" s="16">
        <v>14.9</v>
      </c>
      <c r="U26" s="16">
        <v>28.8</v>
      </c>
      <c r="V26" s="17">
        <v>33.799999999999997</v>
      </c>
    </row>
    <row r="27" spans="1:22" x14ac:dyDescent="0.25">
      <c r="A27" s="11" t="s">
        <v>123</v>
      </c>
      <c r="B27" s="16">
        <v>17.7</v>
      </c>
      <c r="C27" s="16">
        <v>26.1</v>
      </c>
      <c r="D27" s="16">
        <v>39.4</v>
      </c>
      <c r="E27" s="16">
        <v>23.8</v>
      </c>
      <c r="F27" s="16">
        <v>17.899999999999999</v>
      </c>
      <c r="G27" s="16">
        <v>23</v>
      </c>
      <c r="H27" s="16">
        <v>12.6</v>
      </c>
      <c r="I27" s="16">
        <v>12.8</v>
      </c>
      <c r="J27" s="16">
        <v>31.1</v>
      </c>
      <c r="K27" s="16">
        <v>19.600000000000001</v>
      </c>
      <c r="L27" s="16">
        <v>12.1</v>
      </c>
      <c r="M27" s="16">
        <v>22.9</v>
      </c>
      <c r="N27" s="16">
        <v>18.3</v>
      </c>
      <c r="O27" s="16">
        <v>25.9</v>
      </c>
      <c r="P27" s="16">
        <v>18.100000000000001</v>
      </c>
      <c r="Q27" s="16">
        <v>19.899999999999999</v>
      </c>
      <c r="R27" s="16">
        <v>12.8</v>
      </c>
      <c r="S27" s="16">
        <v>31.7</v>
      </c>
      <c r="T27" s="16">
        <v>25.2</v>
      </c>
      <c r="U27" s="16">
        <v>22</v>
      </c>
      <c r="V27" s="17">
        <v>20.9</v>
      </c>
    </row>
    <row r="28" spans="1:22" x14ac:dyDescent="0.25">
      <c r="A28" s="11" t="s">
        <v>124</v>
      </c>
      <c r="B28" s="16">
        <v>21.1</v>
      </c>
      <c r="C28" s="16">
        <v>37.9</v>
      </c>
      <c r="D28" s="16">
        <v>53.5</v>
      </c>
      <c r="E28" s="16">
        <v>48.7</v>
      </c>
      <c r="F28" s="16">
        <v>23</v>
      </c>
      <c r="G28" s="16">
        <v>20.100000000000001</v>
      </c>
      <c r="H28" s="16">
        <v>9.5</v>
      </c>
      <c r="I28" s="16">
        <v>9.4</v>
      </c>
      <c r="J28" s="16">
        <v>39.1</v>
      </c>
      <c r="K28" s="16">
        <v>23.6</v>
      </c>
      <c r="L28" s="16">
        <v>12</v>
      </c>
      <c r="M28" s="16">
        <v>36.700000000000003</v>
      </c>
      <c r="N28" s="16">
        <v>24.5</v>
      </c>
      <c r="O28" s="16">
        <v>37</v>
      </c>
      <c r="P28" s="16">
        <v>15.9</v>
      </c>
      <c r="Q28" s="16">
        <v>24.8</v>
      </c>
      <c r="R28" s="16">
        <v>17.100000000000001</v>
      </c>
      <c r="S28" s="16">
        <v>37.700000000000003</v>
      </c>
      <c r="T28" s="16">
        <v>18</v>
      </c>
      <c r="U28" s="16">
        <v>26.7</v>
      </c>
      <c r="V28" s="17">
        <v>29.8</v>
      </c>
    </row>
    <row r="29" spans="1:22" ht="17.25" x14ac:dyDescent="0.25">
      <c r="A29" s="21" t="s">
        <v>125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</row>
    <row r="30" spans="1:22" ht="30" x14ac:dyDescent="0.25">
      <c r="A30" s="11" t="s">
        <v>126</v>
      </c>
      <c r="B30" s="12">
        <v>1233.76</v>
      </c>
      <c r="C30" s="12">
        <v>1003.28</v>
      </c>
      <c r="D30" s="12">
        <v>780.15</v>
      </c>
      <c r="E30" s="12">
        <v>783.57</v>
      </c>
      <c r="F30" s="12">
        <v>1109.76</v>
      </c>
      <c r="G30" s="12">
        <v>1509.91</v>
      </c>
      <c r="H30" s="12">
        <v>1535.75</v>
      </c>
      <c r="I30" s="12">
        <v>1343.88</v>
      </c>
      <c r="J30" s="12">
        <v>825.15</v>
      </c>
      <c r="K30" s="12">
        <v>1020.4</v>
      </c>
      <c r="L30" s="12">
        <v>1835.22</v>
      </c>
      <c r="M30" s="12">
        <v>902.82</v>
      </c>
      <c r="N30" s="12">
        <v>1152.79</v>
      </c>
      <c r="O30" s="12">
        <v>818.47</v>
      </c>
      <c r="P30" s="12">
        <v>1648.92</v>
      </c>
      <c r="Q30" s="12">
        <v>1179.4000000000001</v>
      </c>
      <c r="R30" s="12">
        <v>1159.69</v>
      </c>
      <c r="S30" s="12">
        <v>899.1</v>
      </c>
      <c r="T30" s="12">
        <v>1747.41</v>
      </c>
      <c r="U30" s="12">
        <v>952.32</v>
      </c>
      <c r="V30" s="32">
        <v>1053.6400000000001</v>
      </c>
    </row>
    <row r="31" spans="1:22" ht="30" x14ac:dyDescent="0.25">
      <c r="A31" s="11" t="s">
        <v>127</v>
      </c>
      <c r="B31" s="16">
        <v>58</v>
      </c>
      <c r="C31" s="16">
        <v>64.42</v>
      </c>
      <c r="D31" s="16">
        <v>64.7</v>
      </c>
      <c r="E31" s="16">
        <v>58.2</v>
      </c>
      <c r="F31" s="16">
        <v>57.67</v>
      </c>
      <c r="G31" s="16">
        <v>53.98</v>
      </c>
      <c r="H31" s="16">
        <v>51.6</v>
      </c>
      <c r="I31" s="16">
        <v>57.8</v>
      </c>
      <c r="J31" s="16">
        <v>60.93</v>
      </c>
      <c r="K31" s="16">
        <v>56.5</v>
      </c>
      <c r="L31" s="16">
        <v>45.93</v>
      </c>
      <c r="M31" s="16">
        <v>55.77</v>
      </c>
      <c r="N31" s="16">
        <v>54</v>
      </c>
      <c r="O31" s="16">
        <v>61.91</v>
      </c>
      <c r="P31" s="16">
        <v>48.21</v>
      </c>
      <c r="Q31" s="16">
        <v>54.82</v>
      </c>
      <c r="R31" s="16">
        <v>54.71</v>
      </c>
      <c r="S31" s="16">
        <v>57.92</v>
      </c>
      <c r="T31" s="16">
        <v>45.12</v>
      </c>
      <c r="U31" s="16">
        <v>63.44</v>
      </c>
      <c r="V31" s="17">
        <f>(600.36/1053.64)*100</f>
        <v>56.979613530238026</v>
      </c>
    </row>
    <row r="32" spans="1:22" ht="30" x14ac:dyDescent="0.25">
      <c r="A32" s="11" t="s">
        <v>128</v>
      </c>
      <c r="B32" s="33">
        <v>2237.6</v>
      </c>
      <c r="C32" s="12">
        <v>1754.7</v>
      </c>
      <c r="D32" s="12">
        <v>1237.54</v>
      </c>
      <c r="E32" s="12">
        <v>1647.32</v>
      </c>
      <c r="F32" s="33">
        <v>1909.06</v>
      </c>
      <c r="G32" s="12">
        <v>23210.49</v>
      </c>
      <c r="H32" s="12">
        <v>2653.88</v>
      </c>
      <c r="I32" s="12">
        <v>1759.45</v>
      </c>
      <c r="J32" s="33">
        <v>1583.75</v>
      </c>
      <c r="K32" s="12">
        <v>2053.2399999999998</v>
      </c>
      <c r="L32" s="33">
        <v>2412.58</v>
      </c>
      <c r="M32" s="12">
        <v>1665.77</v>
      </c>
      <c r="N32" s="12">
        <v>2436.75</v>
      </c>
      <c r="O32" s="12">
        <v>1548.36</v>
      </c>
      <c r="P32" s="33">
        <v>2108.79</v>
      </c>
      <c r="Q32" s="12">
        <v>1663.08</v>
      </c>
      <c r="R32" s="12">
        <v>1947.61</v>
      </c>
      <c r="S32" s="12">
        <v>1573.91</v>
      </c>
      <c r="T32" s="12">
        <v>1744.92</v>
      </c>
      <c r="U32" s="33">
        <v>1964.78</v>
      </c>
      <c r="V32" s="13">
        <v>1984.46</v>
      </c>
    </row>
    <row r="33" spans="1:22" ht="30" x14ac:dyDescent="0.25">
      <c r="A33" s="11" t="s">
        <v>129</v>
      </c>
      <c r="B33" s="16">
        <f>(1002.3/2237.6)*100</f>
        <v>44.79352878083661</v>
      </c>
      <c r="C33" s="16">
        <v>52.9</v>
      </c>
      <c r="D33" s="16">
        <f>(654.97/1237.54)*100</f>
        <v>52.925157974691729</v>
      </c>
      <c r="E33" s="16">
        <f>(719.97/1647.32)*100</f>
        <v>43.705533836777313</v>
      </c>
      <c r="F33" s="16">
        <f>(882.3/1909.06)*100</f>
        <v>46.216462552250846</v>
      </c>
      <c r="G33" s="16">
        <f>(1001.26/2321.49)*100</f>
        <v>43.130058712292538</v>
      </c>
      <c r="H33" s="16">
        <v>41.46</v>
      </c>
      <c r="I33" s="16">
        <v>51.25</v>
      </c>
      <c r="J33" s="16">
        <f>(816.04/1583.75)*100</f>
        <v>51.525808997632197</v>
      </c>
      <c r="K33" s="16">
        <f>(869.06/2053.24)*100</f>
        <v>42.32627457092206</v>
      </c>
      <c r="L33" s="16">
        <f>(969.76/2412.58)*100</f>
        <v>40.195972776032299</v>
      </c>
      <c r="M33" s="16">
        <f>(693.89/1665.77)*100</f>
        <v>41.65581082622451</v>
      </c>
      <c r="N33" s="16">
        <f>(999.42/2436.75)*100</f>
        <v>41.014465989535239</v>
      </c>
      <c r="O33" s="16">
        <f>(749.13/1548.36)*100</f>
        <v>48.382159187785788</v>
      </c>
      <c r="P33" s="34">
        <f>(933.4/2108.79)*100</f>
        <v>44.262349499001793</v>
      </c>
      <c r="Q33" s="16">
        <f>(798.09/1663.08)*100</f>
        <v>47.988671621329104</v>
      </c>
      <c r="R33" s="16">
        <f>(876.21/1947.61)*100</f>
        <v>44.988986501404291</v>
      </c>
      <c r="S33" s="16">
        <f>(728.46/1573.91)*100</f>
        <v>46.283459664148523</v>
      </c>
      <c r="T33" s="16">
        <v>48.54</v>
      </c>
      <c r="U33" s="16">
        <f>(906.81/1964.78)*100</f>
        <v>46.153258889035918</v>
      </c>
      <c r="V33" s="17">
        <f>(880.83/1984.46)*100</f>
        <v>44.3863821896133</v>
      </c>
    </row>
    <row r="34" spans="1:22" ht="30" x14ac:dyDescent="0.25">
      <c r="A34" s="11" t="s">
        <v>130</v>
      </c>
      <c r="B34" s="12">
        <v>1753.96</v>
      </c>
      <c r="C34" s="12">
        <v>1218.57</v>
      </c>
      <c r="D34" s="12">
        <v>1126.75</v>
      </c>
      <c r="E34" s="12">
        <v>1026.73</v>
      </c>
      <c r="F34" s="12">
        <v>1535.66</v>
      </c>
      <c r="G34" s="12">
        <v>2176.04</v>
      </c>
      <c r="H34" s="12">
        <v>2034.15</v>
      </c>
      <c r="I34" s="12">
        <v>1742.64</v>
      </c>
      <c r="J34" s="12">
        <v>1005.55</v>
      </c>
      <c r="K34" s="12">
        <v>1561.28</v>
      </c>
      <c r="L34" s="12">
        <v>2668.73</v>
      </c>
      <c r="M34" s="12">
        <v>1152.3900000000001</v>
      </c>
      <c r="N34" s="12">
        <v>1619.22</v>
      </c>
      <c r="O34" s="12">
        <v>1002.61</v>
      </c>
      <c r="P34" s="12">
        <v>2344.66</v>
      </c>
      <c r="Q34" s="12">
        <v>1597.5</v>
      </c>
      <c r="R34" s="12">
        <v>1692.93</v>
      </c>
      <c r="S34" s="12">
        <v>1156.03</v>
      </c>
      <c r="T34" s="12">
        <v>1725.77</v>
      </c>
      <c r="U34" s="12">
        <v>1290.68</v>
      </c>
      <c r="V34" s="13">
        <v>1429.96</v>
      </c>
    </row>
    <row r="35" spans="1:22" ht="30" x14ac:dyDescent="0.25">
      <c r="A35" s="11" t="s">
        <v>131</v>
      </c>
      <c r="B35" s="16">
        <v>51.4</v>
      </c>
      <c r="C35" s="16">
        <v>61.34</v>
      </c>
      <c r="D35" s="16">
        <v>59.25</v>
      </c>
      <c r="E35" s="16">
        <v>52.74</v>
      </c>
      <c r="F35" s="16">
        <v>54.88</v>
      </c>
      <c r="G35" s="16">
        <v>52.08</v>
      </c>
      <c r="H35" s="16">
        <v>47.31</v>
      </c>
      <c r="I35" s="16">
        <v>55.26</v>
      </c>
      <c r="J35" s="16">
        <v>58.39</v>
      </c>
      <c r="K35" s="16">
        <v>51.35</v>
      </c>
      <c r="L35" s="16">
        <v>42.99</v>
      </c>
      <c r="M35" s="16">
        <v>52.9</v>
      </c>
      <c r="N35" s="16">
        <v>52.42</v>
      </c>
      <c r="O35" s="16">
        <v>57.16</v>
      </c>
      <c r="P35" s="16">
        <v>44.05</v>
      </c>
      <c r="Q35" s="16">
        <v>50.48</v>
      </c>
      <c r="R35" s="16">
        <v>51.48</v>
      </c>
      <c r="S35" s="16">
        <v>52.96</v>
      </c>
      <c r="T35" s="16">
        <v>49.59</v>
      </c>
      <c r="U35" s="16">
        <v>58.24</v>
      </c>
      <c r="V35" s="17">
        <v>52.9</v>
      </c>
    </row>
    <row r="36" spans="1:22" ht="30" x14ac:dyDescent="0.25">
      <c r="A36" s="11" t="s">
        <v>132</v>
      </c>
      <c r="B36" s="12">
        <v>2685.09</v>
      </c>
      <c r="C36" s="12">
        <v>2189.15</v>
      </c>
      <c r="D36" s="12">
        <v>1506.58</v>
      </c>
      <c r="E36" s="12">
        <v>1867.86</v>
      </c>
      <c r="F36" s="12">
        <v>2581.2800000000002</v>
      </c>
      <c r="G36" s="12">
        <v>3817.33</v>
      </c>
      <c r="H36" s="12">
        <v>3258.54</v>
      </c>
      <c r="I36" s="12">
        <v>2485.34</v>
      </c>
      <c r="J36" s="12">
        <v>2018.29</v>
      </c>
      <c r="K36" s="12">
        <v>3025.52</v>
      </c>
      <c r="L36" s="12">
        <v>3408.45</v>
      </c>
      <c r="M36" s="12">
        <v>2058.02</v>
      </c>
      <c r="N36" s="12">
        <v>3189.14</v>
      </c>
      <c r="O36" s="12">
        <v>1940.61</v>
      </c>
      <c r="P36" s="12">
        <v>2794.02</v>
      </c>
      <c r="Q36" s="12">
        <v>2442.4</v>
      </c>
      <c r="R36" s="12">
        <v>2622.18</v>
      </c>
      <c r="S36" s="12">
        <v>2051.2199999999998</v>
      </c>
      <c r="T36" s="12">
        <v>2338.9899999999998</v>
      </c>
      <c r="U36" s="12">
        <v>2591.04</v>
      </c>
      <c r="V36" s="13">
        <v>2629.65</v>
      </c>
    </row>
    <row r="37" spans="1:22" ht="30" x14ac:dyDescent="0.25">
      <c r="A37" s="11" t="s">
        <v>133</v>
      </c>
      <c r="B37" s="16">
        <v>42.29</v>
      </c>
      <c r="C37" s="16">
        <v>47.67</v>
      </c>
      <c r="D37" s="16">
        <v>50.52</v>
      </c>
      <c r="E37" s="16">
        <v>42.18</v>
      </c>
      <c r="F37" s="16">
        <v>45.22</v>
      </c>
      <c r="G37" s="16">
        <v>39.159999999999997</v>
      </c>
      <c r="H37" s="16">
        <v>42.42</v>
      </c>
      <c r="I37" s="16">
        <v>47.82</v>
      </c>
      <c r="J37" s="16">
        <v>46.54</v>
      </c>
      <c r="K37" s="16">
        <v>40.08</v>
      </c>
      <c r="L37" s="16">
        <v>36.97</v>
      </c>
      <c r="M37" s="16">
        <v>42.2</v>
      </c>
      <c r="N37" s="16">
        <v>41.56</v>
      </c>
      <c r="O37" s="16">
        <v>45.43</v>
      </c>
      <c r="P37" s="16">
        <v>40.98</v>
      </c>
      <c r="Q37" s="16">
        <v>44.77</v>
      </c>
      <c r="R37" s="16">
        <v>42.69</v>
      </c>
      <c r="S37" s="16">
        <v>43.99</v>
      </c>
      <c r="T37" s="16">
        <v>46.34</v>
      </c>
      <c r="U37" s="16">
        <v>44.24</v>
      </c>
      <c r="V37" s="17">
        <v>42.62</v>
      </c>
    </row>
    <row r="38" spans="1:22" ht="32.25" x14ac:dyDescent="0.25">
      <c r="A38" s="21" t="s">
        <v>134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/>
    </row>
    <row r="39" spans="1:22" x14ac:dyDescent="0.25">
      <c r="A39" s="11" t="s">
        <v>135</v>
      </c>
      <c r="B39" s="16">
        <v>59.1</v>
      </c>
      <c r="C39" s="16">
        <v>43.3</v>
      </c>
      <c r="D39" s="16">
        <v>40.1</v>
      </c>
      <c r="E39" s="16">
        <v>69.7</v>
      </c>
      <c r="F39" s="16">
        <v>59.2</v>
      </c>
      <c r="G39" s="16">
        <v>41.4</v>
      </c>
      <c r="H39" s="16">
        <v>72.400000000000006</v>
      </c>
      <c r="I39" s="16">
        <v>54.7</v>
      </c>
      <c r="J39" s="16">
        <v>57.5</v>
      </c>
      <c r="K39" s="16">
        <v>58.2</v>
      </c>
      <c r="L39" s="16">
        <v>47.7</v>
      </c>
      <c r="M39" s="16">
        <v>61.8</v>
      </c>
      <c r="N39" s="16">
        <v>61.5</v>
      </c>
      <c r="O39" s="16">
        <v>53</v>
      </c>
      <c r="P39" s="16">
        <v>48.2</v>
      </c>
      <c r="Q39" s="16">
        <v>59.2</v>
      </c>
      <c r="R39" s="16">
        <v>59.8</v>
      </c>
      <c r="S39" s="16">
        <v>46.4</v>
      </c>
      <c r="T39" s="16">
        <v>52.4</v>
      </c>
      <c r="U39" s="16">
        <v>50.5</v>
      </c>
      <c r="V39" s="17">
        <v>53.3</v>
      </c>
    </row>
    <row r="40" spans="1:22" x14ac:dyDescent="0.25">
      <c r="A40" s="11" t="s">
        <v>136</v>
      </c>
      <c r="B40" s="16">
        <v>47.6</v>
      </c>
      <c r="C40" s="16">
        <v>42.3</v>
      </c>
      <c r="D40" s="16">
        <v>36.200000000000003</v>
      </c>
      <c r="E40" s="16">
        <v>47.3</v>
      </c>
      <c r="F40" s="16">
        <v>49</v>
      </c>
      <c r="G40" s="16">
        <v>45.5</v>
      </c>
      <c r="H40" s="16">
        <v>57.2</v>
      </c>
      <c r="I40" s="16">
        <v>44.2</v>
      </c>
      <c r="J40" s="16">
        <v>40.1</v>
      </c>
      <c r="K40" s="16">
        <v>45.9</v>
      </c>
      <c r="L40" s="16">
        <v>42.7</v>
      </c>
      <c r="M40" s="16">
        <v>46.9</v>
      </c>
      <c r="N40" s="16">
        <v>47.8</v>
      </c>
      <c r="O40" s="16">
        <v>45.4</v>
      </c>
      <c r="P40" s="16">
        <v>47.2</v>
      </c>
      <c r="Q40" s="16">
        <v>43.4</v>
      </c>
      <c r="R40" s="16">
        <v>50.4</v>
      </c>
      <c r="S40" s="16">
        <v>40.9</v>
      </c>
      <c r="T40" s="16">
        <v>41.9</v>
      </c>
      <c r="U40" s="16">
        <v>48.1</v>
      </c>
      <c r="V40" s="17">
        <v>45.8</v>
      </c>
    </row>
    <row r="41" spans="1:22" x14ac:dyDescent="0.25">
      <c r="A41" s="11" t="s">
        <v>137</v>
      </c>
      <c r="B41" s="16">
        <v>55.5</v>
      </c>
      <c r="C41" s="16">
        <v>43.2</v>
      </c>
      <c r="D41" s="16">
        <v>39.700000000000003</v>
      </c>
      <c r="E41" s="16">
        <v>65.400000000000006</v>
      </c>
      <c r="F41" s="16">
        <v>54.7</v>
      </c>
      <c r="G41" s="16">
        <v>42.9</v>
      </c>
      <c r="H41" s="16">
        <v>70.5</v>
      </c>
      <c r="I41" s="16">
        <v>52.5</v>
      </c>
      <c r="J41" s="16">
        <v>53.6</v>
      </c>
      <c r="K41" s="16">
        <v>53.1</v>
      </c>
      <c r="L41" s="16">
        <v>45.3</v>
      </c>
      <c r="M41" s="16">
        <v>57.7</v>
      </c>
      <c r="N41" s="16">
        <v>55.7</v>
      </c>
      <c r="O41" s="16">
        <v>51.9</v>
      </c>
      <c r="P41" s="16">
        <v>47.8</v>
      </c>
      <c r="Q41" s="16">
        <v>55</v>
      </c>
      <c r="R41" s="16">
        <v>55.3</v>
      </c>
      <c r="S41" s="16">
        <v>45.1</v>
      </c>
      <c r="T41" s="16">
        <v>49.5</v>
      </c>
      <c r="U41" s="16">
        <v>49.7</v>
      </c>
      <c r="V41" s="17">
        <v>50.9</v>
      </c>
    </row>
    <row r="42" spans="1:22" ht="32.25" x14ac:dyDescent="0.25">
      <c r="A42" s="21" t="s">
        <v>138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21"/>
    </row>
    <row r="43" spans="1:22" x14ac:dyDescent="0.25">
      <c r="A43" s="11" t="s">
        <v>135</v>
      </c>
      <c r="B43" s="16">
        <v>3.9</v>
      </c>
      <c r="C43" s="16">
        <v>7.8</v>
      </c>
      <c r="D43" s="16">
        <v>4.7</v>
      </c>
      <c r="E43" s="16">
        <v>2.2999999999999998</v>
      </c>
      <c r="F43" s="16">
        <v>1.4</v>
      </c>
      <c r="G43" s="16">
        <v>6.3</v>
      </c>
      <c r="H43" s="16">
        <v>3.4</v>
      </c>
      <c r="I43" s="16">
        <v>5.2</v>
      </c>
      <c r="J43" s="16">
        <v>3.1</v>
      </c>
      <c r="K43" s="16">
        <v>2.7</v>
      </c>
      <c r="L43" s="16">
        <v>9.6999999999999993</v>
      </c>
      <c r="M43" s="16">
        <v>1.7</v>
      </c>
      <c r="N43" s="16">
        <v>2.4</v>
      </c>
      <c r="O43" s="9">
        <v>6</v>
      </c>
      <c r="P43" s="9">
        <v>7.1</v>
      </c>
      <c r="Q43" s="9">
        <v>3.2</v>
      </c>
      <c r="R43" s="9">
        <v>5</v>
      </c>
      <c r="S43" s="9">
        <v>3.1</v>
      </c>
      <c r="T43" s="9">
        <v>6.5</v>
      </c>
      <c r="U43" s="16">
        <v>4.4000000000000004</v>
      </c>
      <c r="V43" s="10">
        <v>3.9</v>
      </c>
    </row>
    <row r="44" spans="1:22" x14ac:dyDescent="0.25">
      <c r="A44" s="11" t="s">
        <v>136</v>
      </c>
      <c r="B44" s="16">
        <v>6.8</v>
      </c>
      <c r="C44" s="16">
        <v>8.6999999999999993</v>
      </c>
      <c r="D44" s="16">
        <v>8.6</v>
      </c>
      <c r="E44" s="16">
        <v>8.8000000000000007</v>
      </c>
      <c r="F44" s="16">
        <v>3</v>
      </c>
      <c r="G44" s="16">
        <v>6.5</v>
      </c>
      <c r="H44" s="16">
        <v>5.9</v>
      </c>
      <c r="I44" s="16">
        <v>13</v>
      </c>
      <c r="J44" s="16">
        <v>9.6999999999999993</v>
      </c>
      <c r="K44" s="16">
        <v>6.9</v>
      </c>
      <c r="L44" s="16">
        <v>10.4</v>
      </c>
      <c r="M44" s="16">
        <v>6.9</v>
      </c>
      <c r="N44" s="16">
        <v>4.4000000000000004</v>
      </c>
      <c r="O44" s="9">
        <v>7.7</v>
      </c>
      <c r="P44" s="9">
        <v>7.5</v>
      </c>
      <c r="Q44" s="9">
        <v>9</v>
      </c>
      <c r="R44" s="9">
        <v>5.8</v>
      </c>
      <c r="S44" s="9">
        <v>8.8000000000000007</v>
      </c>
      <c r="T44" s="9">
        <v>9.1</v>
      </c>
      <c r="U44" s="9">
        <v>5.0999999999999996</v>
      </c>
      <c r="V44" s="10">
        <v>6.9</v>
      </c>
    </row>
    <row r="45" spans="1:22" x14ac:dyDescent="0.25">
      <c r="A45" s="11" t="s">
        <v>137</v>
      </c>
      <c r="B45" s="16">
        <v>4.7</v>
      </c>
      <c r="C45" s="16">
        <v>7.9</v>
      </c>
      <c r="D45" s="16">
        <v>5.0999999999999996</v>
      </c>
      <c r="E45" s="16">
        <v>3.3</v>
      </c>
      <c r="F45" s="16">
        <v>2</v>
      </c>
      <c r="G45" s="16">
        <v>6.4</v>
      </c>
      <c r="H45" s="16">
        <v>3.7</v>
      </c>
      <c r="I45" s="16">
        <v>6.7</v>
      </c>
      <c r="J45" s="16">
        <v>4.2</v>
      </c>
      <c r="K45" s="16">
        <v>4.2</v>
      </c>
      <c r="L45" s="16">
        <v>10</v>
      </c>
      <c r="M45" s="16">
        <v>3</v>
      </c>
      <c r="N45" s="16">
        <v>3.2</v>
      </c>
      <c r="O45" s="9">
        <v>6.2</v>
      </c>
      <c r="P45" s="9">
        <v>7.3</v>
      </c>
      <c r="Q45" s="16">
        <v>4.5</v>
      </c>
      <c r="R45" s="9">
        <v>5.3</v>
      </c>
      <c r="S45" s="9">
        <v>4.4000000000000004</v>
      </c>
      <c r="T45" s="9">
        <v>7.1</v>
      </c>
      <c r="U45" s="9">
        <v>4.5999999999999996</v>
      </c>
      <c r="V45" s="17">
        <v>4.8</v>
      </c>
    </row>
    <row r="46" spans="1:22" x14ac:dyDescent="0.25">
      <c r="A46" s="21" t="s">
        <v>139</v>
      </c>
      <c r="B46" s="9"/>
      <c r="C46" s="9"/>
      <c r="D46" s="9"/>
      <c r="E46" s="9"/>
      <c r="F46" s="9"/>
      <c r="G46" s="9"/>
      <c r="H46" s="9"/>
      <c r="I46" s="9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ht="30" x14ac:dyDescent="0.25">
      <c r="A47" s="11" t="s">
        <v>140</v>
      </c>
      <c r="B47" s="22">
        <v>65</v>
      </c>
      <c r="C47" s="22">
        <v>215</v>
      </c>
      <c r="D47" s="22">
        <v>149</v>
      </c>
      <c r="E47" s="22">
        <v>159</v>
      </c>
      <c r="F47" s="22">
        <v>75</v>
      </c>
      <c r="G47" s="22">
        <v>91</v>
      </c>
      <c r="H47" s="23" t="s">
        <v>74</v>
      </c>
      <c r="I47" s="23" t="s">
        <v>74</v>
      </c>
      <c r="J47" s="22">
        <v>71</v>
      </c>
      <c r="K47" s="22">
        <v>92</v>
      </c>
      <c r="L47" s="22">
        <v>43</v>
      </c>
      <c r="M47" s="22">
        <v>173</v>
      </c>
      <c r="N47" s="22">
        <v>46</v>
      </c>
      <c r="O47" s="22">
        <v>150</v>
      </c>
      <c r="P47" s="22">
        <v>129</v>
      </c>
      <c r="Q47" s="22">
        <v>164</v>
      </c>
      <c r="R47" s="22">
        <v>60</v>
      </c>
      <c r="S47" s="22">
        <v>197</v>
      </c>
      <c r="T47" s="22">
        <v>99</v>
      </c>
      <c r="U47" s="22">
        <v>98</v>
      </c>
      <c r="V47" s="35">
        <v>113</v>
      </c>
    </row>
    <row r="48" spans="1:22" ht="30" x14ac:dyDescent="0.25">
      <c r="A48" s="11" t="s">
        <v>141</v>
      </c>
      <c r="B48" s="36">
        <v>74</v>
      </c>
      <c r="C48" s="36">
        <v>229</v>
      </c>
      <c r="D48" s="36">
        <v>165</v>
      </c>
      <c r="E48" s="37">
        <v>141</v>
      </c>
      <c r="F48" s="36">
        <v>87</v>
      </c>
      <c r="G48" s="36">
        <v>98</v>
      </c>
      <c r="H48" s="36" t="s">
        <v>74</v>
      </c>
      <c r="I48" s="36">
        <v>71.599999999999994</v>
      </c>
      <c r="J48" s="36">
        <v>76</v>
      </c>
      <c r="K48" s="36">
        <v>97</v>
      </c>
      <c r="L48" s="36">
        <v>42</v>
      </c>
      <c r="M48" s="36">
        <v>188</v>
      </c>
      <c r="N48" s="36">
        <v>55</v>
      </c>
      <c r="O48" s="36">
        <v>168</v>
      </c>
      <c r="P48" s="36">
        <v>122</v>
      </c>
      <c r="Q48" s="36">
        <v>186</v>
      </c>
      <c r="R48" s="36">
        <v>63</v>
      </c>
      <c r="S48" s="36">
        <v>216</v>
      </c>
      <c r="T48" s="33">
        <v>89</v>
      </c>
      <c r="U48" s="36">
        <v>94</v>
      </c>
      <c r="V48" s="38">
        <v>122</v>
      </c>
    </row>
    <row r="49" spans="1:22" x14ac:dyDescent="0.25">
      <c r="A49" s="22" t="s">
        <v>142</v>
      </c>
      <c r="B49" s="36">
        <v>34</v>
      </c>
      <c r="C49" s="36">
        <v>44</v>
      </c>
      <c r="D49" s="36">
        <v>34</v>
      </c>
      <c r="E49" s="33">
        <v>42</v>
      </c>
      <c r="F49" s="36">
        <v>32</v>
      </c>
      <c r="G49" s="36">
        <v>36</v>
      </c>
      <c r="H49" s="36">
        <v>22</v>
      </c>
      <c r="I49" s="36">
        <v>23</v>
      </c>
      <c r="J49" s="33">
        <v>30</v>
      </c>
      <c r="K49" s="36">
        <v>26</v>
      </c>
      <c r="L49" s="36">
        <v>11</v>
      </c>
      <c r="M49" s="36">
        <v>58</v>
      </c>
      <c r="N49" s="36">
        <v>21</v>
      </c>
      <c r="O49" s="36">
        <v>44</v>
      </c>
      <c r="P49" s="36">
        <v>23</v>
      </c>
      <c r="Q49" s="36">
        <v>40</v>
      </c>
      <c r="R49" s="36">
        <v>18</v>
      </c>
      <c r="S49" s="36">
        <v>29</v>
      </c>
      <c r="T49" s="33">
        <v>46</v>
      </c>
      <c r="U49" s="36">
        <v>26</v>
      </c>
      <c r="V49" s="38">
        <v>36</v>
      </c>
    </row>
    <row r="50" spans="1:22" x14ac:dyDescent="0.25">
      <c r="A50" s="22" t="s">
        <v>143</v>
      </c>
      <c r="B50" s="36">
        <v>32</v>
      </c>
      <c r="C50" s="36">
        <v>51</v>
      </c>
      <c r="D50" s="36">
        <v>39</v>
      </c>
      <c r="E50" s="33">
        <v>39</v>
      </c>
      <c r="F50" s="36">
        <v>29</v>
      </c>
      <c r="G50" s="36">
        <v>36</v>
      </c>
      <c r="H50" s="36">
        <v>25</v>
      </c>
      <c r="I50" s="36">
        <v>23</v>
      </c>
      <c r="J50" s="33">
        <v>39</v>
      </c>
      <c r="K50" s="36">
        <v>30</v>
      </c>
      <c r="L50" s="36">
        <v>9</v>
      </c>
      <c r="M50" s="36">
        <v>53</v>
      </c>
      <c r="N50" s="36">
        <v>23</v>
      </c>
      <c r="O50" s="36">
        <v>43</v>
      </c>
      <c r="P50" s="36">
        <v>22</v>
      </c>
      <c r="Q50" s="36">
        <v>41</v>
      </c>
      <c r="R50" s="36">
        <v>17</v>
      </c>
      <c r="S50" s="36">
        <v>30</v>
      </c>
      <c r="T50" s="33">
        <v>48</v>
      </c>
      <c r="U50" s="36">
        <v>26</v>
      </c>
      <c r="V50" s="38">
        <v>37</v>
      </c>
    </row>
    <row r="51" spans="1:22" x14ac:dyDescent="0.25">
      <c r="A51" s="22" t="s">
        <v>144</v>
      </c>
      <c r="B51" s="36">
        <v>33</v>
      </c>
      <c r="C51" s="36">
        <v>47</v>
      </c>
      <c r="D51" s="36">
        <v>37</v>
      </c>
      <c r="E51" s="33">
        <v>41</v>
      </c>
      <c r="F51" s="36">
        <v>31</v>
      </c>
      <c r="G51" s="36">
        <v>36</v>
      </c>
      <c r="H51" s="36">
        <v>23</v>
      </c>
      <c r="I51" s="36">
        <v>23</v>
      </c>
      <c r="J51" s="33">
        <v>34</v>
      </c>
      <c r="K51" s="36">
        <v>28</v>
      </c>
      <c r="L51" s="36">
        <v>10</v>
      </c>
      <c r="M51" s="36">
        <v>56</v>
      </c>
      <c r="N51" s="36">
        <v>22</v>
      </c>
      <c r="O51" s="36">
        <v>44</v>
      </c>
      <c r="P51" s="36">
        <v>23</v>
      </c>
      <c r="Q51" s="36">
        <v>40</v>
      </c>
      <c r="R51" s="36">
        <v>17</v>
      </c>
      <c r="S51" s="36">
        <v>30</v>
      </c>
      <c r="T51" s="33">
        <v>47</v>
      </c>
      <c r="U51" s="36">
        <v>26</v>
      </c>
      <c r="V51" s="38">
        <v>36</v>
      </c>
    </row>
    <row r="52" spans="1:22" x14ac:dyDescent="0.25">
      <c r="A52" s="22" t="s">
        <v>145</v>
      </c>
      <c r="B52" s="36">
        <v>35</v>
      </c>
      <c r="C52" s="36">
        <v>45</v>
      </c>
      <c r="D52" s="36">
        <v>39</v>
      </c>
      <c r="E52" s="33">
        <v>49</v>
      </c>
      <c r="F52" s="36">
        <v>33</v>
      </c>
      <c r="G52" s="36">
        <v>32</v>
      </c>
      <c r="H52" s="36">
        <v>24</v>
      </c>
      <c r="I52" s="36">
        <v>25</v>
      </c>
      <c r="J52" s="33">
        <v>30</v>
      </c>
      <c r="K52" s="36">
        <v>28</v>
      </c>
      <c r="L52" s="36">
        <v>12</v>
      </c>
      <c r="M52" s="36">
        <v>56</v>
      </c>
      <c r="N52" s="36">
        <v>21</v>
      </c>
      <c r="O52" s="36">
        <v>46</v>
      </c>
      <c r="P52" s="36">
        <v>23</v>
      </c>
      <c r="Q52" s="36">
        <v>41</v>
      </c>
      <c r="R52" s="36">
        <v>19</v>
      </c>
      <c r="S52" s="36">
        <v>43</v>
      </c>
      <c r="T52" s="33">
        <v>38</v>
      </c>
      <c r="U52" s="36">
        <v>25</v>
      </c>
      <c r="V52" s="38">
        <v>36</v>
      </c>
    </row>
    <row r="53" spans="1:22" x14ac:dyDescent="0.25">
      <c r="A53" s="22" t="s">
        <v>146</v>
      </c>
      <c r="B53" s="36">
        <v>34</v>
      </c>
      <c r="C53" s="36">
        <v>51</v>
      </c>
      <c r="D53" s="36">
        <v>43</v>
      </c>
      <c r="E53" s="33">
        <v>44</v>
      </c>
      <c r="F53" s="36">
        <v>33</v>
      </c>
      <c r="G53" s="36">
        <v>38</v>
      </c>
      <c r="H53" s="36">
        <v>27</v>
      </c>
      <c r="I53" s="36">
        <v>24</v>
      </c>
      <c r="J53" s="33">
        <v>38</v>
      </c>
      <c r="K53" s="36">
        <v>28</v>
      </c>
      <c r="L53" s="36">
        <v>11</v>
      </c>
      <c r="M53" s="36">
        <v>54</v>
      </c>
      <c r="N53" s="36">
        <v>22</v>
      </c>
      <c r="O53" s="36">
        <v>48</v>
      </c>
      <c r="P53" s="36">
        <v>25</v>
      </c>
      <c r="Q53" s="36">
        <v>45</v>
      </c>
      <c r="R53" s="36">
        <v>19</v>
      </c>
      <c r="S53" s="36">
        <v>48</v>
      </c>
      <c r="T53" s="33">
        <v>32</v>
      </c>
      <c r="U53" s="36">
        <v>27</v>
      </c>
      <c r="V53" s="38">
        <v>39</v>
      </c>
    </row>
    <row r="54" spans="1:22" x14ac:dyDescent="0.25">
      <c r="A54" s="22" t="s">
        <v>147</v>
      </c>
      <c r="B54" s="36">
        <v>35</v>
      </c>
      <c r="C54" s="36">
        <v>48</v>
      </c>
      <c r="D54" s="36">
        <v>41</v>
      </c>
      <c r="E54" s="33">
        <v>47</v>
      </c>
      <c r="F54" s="36">
        <v>33</v>
      </c>
      <c r="G54" s="36">
        <v>35</v>
      </c>
      <c r="H54" s="36">
        <v>25</v>
      </c>
      <c r="I54" s="36">
        <v>24</v>
      </c>
      <c r="J54" s="33">
        <v>34</v>
      </c>
      <c r="K54" s="36">
        <v>28</v>
      </c>
      <c r="L54" s="36">
        <v>12</v>
      </c>
      <c r="M54" s="36">
        <v>55</v>
      </c>
      <c r="N54" s="36">
        <v>21</v>
      </c>
      <c r="O54" s="36">
        <v>47</v>
      </c>
      <c r="P54" s="36">
        <v>24</v>
      </c>
      <c r="Q54" s="36">
        <v>43</v>
      </c>
      <c r="R54" s="36">
        <v>19</v>
      </c>
      <c r="S54" s="36">
        <v>46</v>
      </c>
      <c r="T54" s="33">
        <v>35</v>
      </c>
      <c r="U54" s="36">
        <v>26</v>
      </c>
      <c r="V54" s="38">
        <v>37</v>
      </c>
    </row>
    <row r="55" spans="1:22" ht="17.25" x14ac:dyDescent="0.25">
      <c r="A55" s="21" t="s">
        <v>148</v>
      </c>
      <c r="B55" s="9"/>
      <c r="C55" s="9"/>
      <c r="D55" s="9"/>
      <c r="E55" s="9"/>
      <c r="F55" s="9"/>
      <c r="G55" s="9"/>
      <c r="H55" s="9"/>
      <c r="I55" s="9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30" x14ac:dyDescent="0.25">
      <c r="A56" s="39" t="s">
        <v>149</v>
      </c>
      <c r="B56" s="40">
        <v>0</v>
      </c>
      <c r="C56" s="40">
        <v>4.3</v>
      </c>
      <c r="D56" s="40">
        <v>2.2999999999999998</v>
      </c>
      <c r="E56" s="41">
        <v>1</v>
      </c>
      <c r="F56" s="41">
        <v>1</v>
      </c>
      <c r="G56" s="42">
        <v>0</v>
      </c>
      <c r="H56" s="41">
        <v>0.9</v>
      </c>
      <c r="I56" s="41">
        <v>3.9</v>
      </c>
      <c r="J56" s="41">
        <v>6.3</v>
      </c>
      <c r="K56" s="41">
        <v>1.2</v>
      </c>
      <c r="L56" s="41">
        <v>0</v>
      </c>
      <c r="M56" s="41">
        <v>0.8</v>
      </c>
      <c r="N56" s="41">
        <v>0</v>
      </c>
      <c r="O56" s="41">
        <v>0.8</v>
      </c>
      <c r="P56" s="41">
        <v>0</v>
      </c>
      <c r="Q56" s="41">
        <v>2.9</v>
      </c>
      <c r="R56" s="41">
        <v>1.1000000000000001</v>
      </c>
      <c r="S56" s="41">
        <v>2.7</v>
      </c>
      <c r="T56" s="41">
        <v>2.5</v>
      </c>
      <c r="U56" s="41">
        <v>0.6</v>
      </c>
      <c r="V56" s="43">
        <v>1.5</v>
      </c>
    </row>
    <row r="57" spans="1:22" ht="30" x14ac:dyDescent="0.25">
      <c r="A57" s="39" t="s">
        <v>150</v>
      </c>
      <c r="B57" s="44">
        <v>0.3</v>
      </c>
      <c r="C57" s="40">
        <v>3.4</v>
      </c>
      <c r="D57" s="40">
        <v>8.9</v>
      </c>
      <c r="E57" s="41">
        <v>3.8</v>
      </c>
      <c r="F57" s="41">
        <v>5.2</v>
      </c>
      <c r="G57" s="42">
        <v>1.8</v>
      </c>
      <c r="H57" s="41">
        <v>0.6</v>
      </c>
      <c r="I57" s="41">
        <v>3.2</v>
      </c>
      <c r="J57" s="41">
        <v>8.5</v>
      </c>
      <c r="K57" s="41">
        <v>2.5</v>
      </c>
      <c r="L57" s="42">
        <v>0</v>
      </c>
      <c r="M57" s="41">
        <v>4.0999999999999996</v>
      </c>
      <c r="N57" s="41">
        <v>1.1000000000000001</v>
      </c>
      <c r="O57" s="41">
        <v>4.5</v>
      </c>
      <c r="P57" s="41">
        <v>0</v>
      </c>
      <c r="Q57" s="41">
        <v>1.5</v>
      </c>
      <c r="R57" s="41">
        <v>0.4</v>
      </c>
      <c r="S57" s="41">
        <v>2.1</v>
      </c>
      <c r="T57" s="41">
        <v>2.2999999999999998</v>
      </c>
      <c r="U57" s="41">
        <v>0</v>
      </c>
      <c r="V57" s="43">
        <v>2.6</v>
      </c>
    </row>
    <row r="58" spans="1:22" ht="30" x14ac:dyDescent="0.25">
      <c r="A58" s="39" t="s">
        <v>151</v>
      </c>
      <c r="B58" s="44">
        <v>14.8</v>
      </c>
      <c r="C58" s="40">
        <v>32.299999999999997</v>
      </c>
      <c r="D58" s="40">
        <v>21.4</v>
      </c>
      <c r="E58" s="41">
        <v>18.3</v>
      </c>
      <c r="F58" s="41">
        <v>23.7</v>
      </c>
      <c r="G58" s="41">
        <v>13.3</v>
      </c>
      <c r="H58" s="41">
        <v>7.2</v>
      </c>
      <c r="I58" s="41">
        <v>16.7</v>
      </c>
      <c r="J58" s="41">
        <v>16.600000000000001</v>
      </c>
      <c r="K58" s="42">
        <v>16.8</v>
      </c>
      <c r="L58" s="41">
        <v>7.9</v>
      </c>
      <c r="M58" s="41">
        <v>23.2</v>
      </c>
      <c r="N58" s="41">
        <v>15.2</v>
      </c>
      <c r="O58" s="41">
        <v>23.6</v>
      </c>
      <c r="P58" s="41">
        <v>1.6</v>
      </c>
      <c r="Q58" s="40">
        <v>12.3</v>
      </c>
      <c r="R58" s="40">
        <v>9.6</v>
      </c>
      <c r="S58" s="40">
        <v>14.4</v>
      </c>
      <c r="T58" s="40">
        <v>8.4</v>
      </c>
      <c r="U58" s="40">
        <v>13.8</v>
      </c>
      <c r="V58" s="45">
        <v>16.100000000000001</v>
      </c>
    </row>
    <row r="59" spans="1:22" ht="30" x14ac:dyDescent="0.25">
      <c r="A59" s="39" t="s">
        <v>152</v>
      </c>
      <c r="B59" s="34">
        <v>99.63</v>
      </c>
      <c r="C59" s="34">
        <v>99.36</v>
      </c>
      <c r="D59" s="34">
        <v>79.37</v>
      </c>
      <c r="E59" s="46">
        <v>95.17</v>
      </c>
      <c r="F59" s="46">
        <v>98.31</v>
      </c>
      <c r="G59" s="46">
        <v>98.48</v>
      </c>
      <c r="H59" s="46">
        <v>97.78</v>
      </c>
      <c r="I59" s="46">
        <v>91.47</v>
      </c>
      <c r="J59" s="46">
        <v>86.61</v>
      </c>
      <c r="K59" s="46">
        <v>97.99</v>
      </c>
      <c r="L59" s="46">
        <v>101.02</v>
      </c>
      <c r="M59" s="46">
        <v>95.86</v>
      </c>
      <c r="N59" s="46">
        <v>99.52</v>
      </c>
      <c r="O59" s="46">
        <v>95.83</v>
      </c>
      <c r="P59" s="46">
        <v>99.37</v>
      </c>
      <c r="Q59" s="46">
        <v>95.96</v>
      </c>
      <c r="R59" s="46">
        <v>98.46</v>
      </c>
      <c r="S59" s="46">
        <v>86.37</v>
      </c>
      <c r="T59" s="46">
        <v>95.9</v>
      </c>
      <c r="U59" s="46">
        <v>91.98</v>
      </c>
      <c r="V59" s="47">
        <v>92.8</v>
      </c>
    </row>
    <row r="60" spans="1:22" ht="30" x14ac:dyDescent="0.25">
      <c r="A60" s="39" t="s">
        <v>153</v>
      </c>
      <c r="B60" s="34">
        <v>98.59</v>
      </c>
      <c r="C60" s="34">
        <v>93.34</v>
      </c>
      <c r="D60" s="34">
        <v>75.2</v>
      </c>
      <c r="E60" s="46">
        <v>90.4</v>
      </c>
      <c r="F60" s="46">
        <v>88.5</v>
      </c>
      <c r="G60" s="46">
        <v>95.66</v>
      </c>
      <c r="H60" s="46">
        <v>99.52</v>
      </c>
      <c r="I60" s="46">
        <v>90</v>
      </c>
      <c r="J60" s="46">
        <v>80.010000000000005</v>
      </c>
      <c r="K60" s="46">
        <v>95.48</v>
      </c>
      <c r="L60" s="46">
        <v>100.99</v>
      </c>
      <c r="M60" s="46">
        <v>88.58</v>
      </c>
      <c r="N60" s="46">
        <v>98.03</v>
      </c>
      <c r="O60" s="46">
        <v>91.09</v>
      </c>
      <c r="P60" s="46">
        <v>100.75</v>
      </c>
      <c r="Q60" s="46">
        <v>97.12</v>
      </c>
      <c r="R60" s="46">
        <v>99.51</v>
      </c>
      <c r="S60" s="46">
        <v>87.05</v>
      </c>
      <c r="T60" s="46">
        <v>93.67</v>
      </c>
      <c r="U60" s="46">
        <v>96.11</v>
      </c>
      <c r="V60" s="47">
        <v>91.4</v>
      </c>
    </row>
    <row r="61" spans="1:22" ht="45" x14ac:dyDescent="0.25">
      <c r="A61" s="48" t="s">
        <v>154</v>
      </c>
      <c r="B61" s="49">
        <v>74.239999999999995</v>
      </c>
      <c r="C61" s="50">
        <v>51.1</v>
      </c>
      <c r="D61" s="50">
        <v>55.8</v>
      </c>
      <c r="E61" s="51">
        <v>72.8</v>
      </c>
      <c r="F61" s="51">
        <v>63.79</v>
      </c>
      <c r="G61" s="51">
        <v>69.09</v>
      </c>
      <c r="H61" s="51">
        <v>87.31</v>
      </c>
      <c r="I61" s="51">
        <v>72.03</v>
      </c>
      <c r="J61" s="51">
        <v>77.319999999999993</v>
      </c>
      <c r="K61" s="52">
        <v>70.05</v>
      </c>
      <c r="L61" s="51">
        <v>84.84</v>
      </c>
      <c r="M61" s="51">
        <v>65.319999999999993</v>
      </c>
      <c r="N61" s="51">
        <v>74.38</v>
      </c>
      <c r="O61" s="51">
        <v>61.24</v>
      </c>
      <c r="P61" s="51">
        <v>87.99</v>
      </c>
      <c r="Q61" s="51">
        <v>77.87</v>
      </c>
      <c r="R61" s="51">
        <v>85.85</v>
      </c>
      <c r="S61" s="51">
        <v>68.64</v>
      </c>
      <c r="T61" s="51">
        <v>79.91</v>
      </c>
      <c r="U61" s="51">
        <v>78.650000000000006</v>
      </c>
      <c r="V61" s="53">
        <v>71.599999999999994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Aftab Alam</cp:lastModifiedBy>
  <dcterms:created xsi:type="dcterms:W3CDTF">2022-01-29T17:27:09Z</dcterms:created>
  <dcterms:modified xsi:type="dcterms:W3CDTF">2022-01-30T10:13:24Z</dcterms:modified>
</cp:coreProperties>
</file>