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tables/table2.xml" ContentType="application/vnd.openxmlformats-officedocument.spreadsheetml.table+xml"/>
  <Override PartName="/xl/drawings/drawing19.xml" ContentType="application/vnd.openxmlformats-officedocument.drawing+xml"/>
  <Override PartName="/xl/tables/table14.xml" ContentType="application/vnd.openxmlformats-officedocument.spreadsheetml.table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tables/table12.xml" ContentType="application/vnd.openxmlformats-officedocument.spreadsheetml.table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tables/table10.xml" ContentType="application/vnd.openxmlformats-officedocument.spreadsheetml.table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tables/table9.xml" ContentType="application/vnd.openxmlformats-officedocument.spreadsheetml.table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tables/table3.xml" ContentType="application/vnd.openxmlformats-officedocument.spreadsheetml.table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tables/table13.xml" ContentType="application/vnd.openxmlformats-officedocument.spreadsheetml.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tables/table11.xml" ContentType="application/vnd.openxmlformats-officedocument.spreadsheetml.table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305" tabRatio="876" firstSheet="16" activeTab="27"/>
  </bookViews>
  <sheets>
    <sheet name="Table XII.1" sheetId="29" r:id="rId1"/>
    <sheet name="Chart XII.1" sheetId="1" r:id="rId2"/>
    <sheet name="Chart XII.2" sheetId="2" r:id="rId3"/>
    <sheet name="Chart XII.3" sheetId="3" r:id="rId4"/>
    <sheet name="Chart XII.4" sheetId="4" r:id="rId5"/>
    <sheet name="Chart XII.5" sheetId="5" r:id="rId6"/>
    <sheet name="Chart XII.6" sheetId="6" r:id="rId7"/>
    <sheet name="Chart XII.7" sheetId="7" r:id="rId8"/>
    <sheet name="Chart XII.8" sheetId="8" r:id="rId9"/>
    <sheet name="Chart XII.9" sheetId="9" r:id="rId10"/>
    <sheet name="Chart XII.10" sheetId="10" r:id="rId11"/>
    <sheet name="Chart XII.11" sheetId="11" r:id="rId12"/>
    <sheet name="Chart XII.12" sheetId="12" r:id="rId13"/>
    <sheet name="Chart XII.13" sheetId="13" r:id="rId14"/>
    <sheet name="Chart XII.14" sheetId="14" r:id="rId15"/>
    <sheet name="Chart XII.15" sheetId="15" r:id="rId16"/>
    <sheet name="Chart XII.16" sheetId="16" r:id="rId17"/>
    <sheet name="Chart XII.17" sheetId="17" r:id="rId18"/>
    <sheet name="Chart XII.18" sheetId="18" r:id="rId19"/>
    <sheet name="Chart XII.19" sheetId="19" r:id="rId20"/>
    <sheet name="Chart XII.20" sheetId="20" r:id="rId21"/>
    <sheet name="Chart XII.21" sheetId="21" r:id="rId22"/>
    <sheet name="Chart XII.22" sheetId="22" r:id="rId23"/>
    <sheet name="Chart XII.23" sheetId="23" r:id="rId24"/>
    <sheet name="Chart XII.24" sheetId="24" r:id="rId25"/>
    <sheet name="Chart XII.25" sheetId="25" r:id="rId26"/>
    <sheet name="Chart XII.26" sheetId="26" r:id="rId27"/>
    <sheet name="Chart XII.27" sheetId="27" r:id="rId28"/>
    <sheet name="Chart XII.28" sheetId="28" r:id="rId29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6"/>
  <c r="B4"/>
  <c r="E7" i="1"/>
  <c r="E6"/>
  <c r="E5"/>
  <c r="E4"/>
</calcChain>
</file>

<file path=xl/sharedStrings.xml><?xml version="1.0" encoding="utf-8"?>
<sst xmlns="http://schemas.openxmlformats.org/spreadsheetml/2006/main" count="282" uniqueCount="179">
  <si>
    <t>Chart XII.3. Outstanding credit to infrastructure: March 2024</t>
  </si>
  <si>
    <t xml:space="preserve"> </t>
  </si>
  <si>
    <t>Power</t>
  </si>
  <si>
    <t>Telecom</t>
  </si>
  <si>
    <t>Roads</t>
  </si>
  <si>
    <t>Others</t>
  </si>
  <si>
    <t>Total</t>
  </si>
  <si>
    <t>Source: Reserve Bank of India</t>
  </si>
  <si>
    <t xml:space="preserve">Chart XII.5. Share in change in outstanding credit from March 2020 to March 2024 </t>
  </si>
  <si>
    <t>Sector</t>
  </si>
  <si>
    <t>Share in change in outstanfing credit from March 2020 to March 2024</t>
  </si>
  <si>
    <t>Airports</t>
  </si>
  <si>
    <t>Ports</t>
  </si>
  <si>
    <t>Railways*</t>
  </si>
  <si>
    <t>Chart XII.6. Inflow of external commercial borrowing to infrastructure sectors</t>
  </si>
  <si>
    <t>Chart XII.4.  Average annual growth rate (per cent) in outstanding credit from March 2020 to March 2024</t>
  </si>
  <si>
    <t>Chart XII.1. Union Government’s capital expenditure and its support for CPSEs and State Governments expands considerably</t>
  </si>
  <si>
    <t>Chart XII. 2.State Governments’ combined capital expenditure also expands robustly</t>
  </si>
  <si>
    <t>Chart XII.7. Funding of infrastructure sectors through domestic capital market debt sources</t>
  </si>
  <si>
    <t>Years</t>
  </si>
  <si>
    <t>Debt (in crore)</t>
  </si>
  <si>
    <t>FY20</t>
  </si>
  <si>
    <t>FY21</t>
  </si>
  <si>
    <t>FY22</t>
  </si>
  <si>
    <t>FY23</t>
  </si>
  <si>
    <t>FY24</t>
  </si>
  <si>
    <t>Source: Securities and Exchange Board of India</t>
  </si>
  <si>
    <t>Chart XII.8. Funding of infrastructure sectors through equity issuance</t>
  </si>
  <si>
    <t>Equity (in crore)</t>
  </si>
  <si>
    <t>(*): In Chart XII.5, the reference to Railways does not include Indian Railways</t>
  </si>
  <si>
    <t xml:space="preserve">Chart XII.9. FDI equity inflows to infrastructure sectors during FY24 </t>
  </si>
  <si>
    <t>Chart XII.10: Total capital outlay for investment in road transport</t>
  </si>
  <si>
    <t>Budgetary Outlay</t>
  </si>
  <si>
    <t>Private Investment</t>
  </si>
  <si>
    <t>FY15</t>
  </si>
  <si>
    <t>FY16</t>
  </si>
  <si>
    <t>FY17</t>
  </si>
  <si>
    <t>FY18</t>
  </si>
  <si>
    <t>FY19</t>
  </si>
  <si>
    <t>Source: Union Budget  Documents, Inputs Received from Ministry of Road Transport and Highways</t>
  </si>
  <si>
    <t>Chart XII.11: NH network - lane augmentation (values in kilometres)</t>
  </si>
  <si>
    <t>NH Lane Configuration</t>
  </si>
  <si>
    <t>2014</t>
  </si>
  <si>
    <t>2024</t>
  </si>
  <si>
    <t>&lt; 2Lane</t>
  </si>
  <si>
    <t>2Lane / 2Lane+Paved Shoulder</t>
  </si>
  <si>
    <t>4Lane and above</t>
  </si>
  <si>
    <t>CAPEX</t>
  </si>
  <si>
    <t>FY24(P)</t>
  </si>
  <si>
    <t>2022-23</t>
  </si>
  <si>
    <t>Source: Ministry of Railways</t>
  </si>
  <si>
    <t>Note: P stands for provisional</t>
  </si>
  <si>
    <t>Chart XII.13: Year wise production of coaches, locomotive and wagons</t>
  </si>
  <si>
    <t xml:space="preserve">Coaches </t>
  </si>
  <si>
    <t>Locomotives</t>
  </si>
  <si>
    <t>Wagons</t>
  </si>
  <si>
    <t>Chart XII.14: Vande bharat trains and production of coaches (2018-19 to 2023-24)</t>
  </si>
  <si>
    <t>No. of Vande Bharat Trains</t>
  </si>
  <si>
    <t>Production of Vande Bharat Coach (Units)</t>
  </si>
  <si>
    <t>2018-22</t>
  </si>
  <si>
    <t>2023-24</t>
  </si>
  <si>
    <t>Chart XII.15: Pace of Railway electrification</t>
  </si>
  <si>
    <t>Average rkm/day</t>
  </si>
  <si>
    <t>2014-19 
(13,687 rkm)</t>
  </si>
  <si>
    <t>2019-24 
(27,968 rkm)</t>
  </si>
  <si>
    <t>Chart XII.16: Track length commissioned (new line, multi-tracking and gauge conversion)</t>
  </si>
  <si>
    <t>Km/Day</t>
  </si>
  <si>
    <t>2009-14 
(7,599 Km)</t>
  </si>
  <si>
    <t>2014-23 
(25,871 Km)</t>
  </si>
  <si>
    <t>Chart XII.17: Capital expenditure by the Government towards ports, shipping, and waterways</t>
  </si>
  <si>
    <t>Internal and Extra Budgetary Resources (IEBR)</t>
  </si>
  <si>
    <t>Public Private Partnership (PPP)</t>
  </si>
  <si>
    <t>Gross Budgetary Support (GBS)</t>
  </si>
  <si>
    <t>Source: Ministry of Ports, Shipping and Waterways</t>
  </si>
  <si>
    <t>Chart XII.18: Major ports capacity</t>
  </si>
  <si>
    <t>Mormugao</t>
  </si>
  <si>
    <t>Cochin</t>
  </si>
  <si>
    <t>Mumbai</t>
  </si>
  <si>
    <t>SMP Kolkata</t>
  </si>
  <si>
    <t xml:space="preserve">Kamarajar </t>
  </si>
  <si>
    <t>V.O.C</t>
  </si>
  <si>
    <t>New Mangalore</t>
  </si>
  <si>
    <t>Chennai</t>
  </si>
  <si>
    <t>JNPT</t>
  </si>
  <si>
    <t>Visakhapatnam</t>
  </si>
  <si>
    <t xml:space="preserve">Deendayal </t>
  </si>
  <si>
    <t>Paradip</t>
  </si>
  <si>
    <t>Source: Ministry of Ports, Shipping and Waterways; Port Capacity was re-rated based on Berthing Policy as per international norms.</t>
  </si>
  <si>
    <t>Chart XII.19: Share of Project cost based on key areas under Sagarmala</t>
  </si>
  <si>
    <t>Project cost (in ₹ crore)</t>
  </si>
  <si>
    <t>Port modernization</t>
  </si>
  <si>
    <t>Port connectivity</t>
  </si>
  <si>
    <t>Port led industrialization</t>
  </si>
  <si>
    <t>Coastal shipping and IWT</t>
  </si>
  <si>
    <t>Coastal community development</t>
  </si>
  <si>
    <t>Chart XII.20: Share of Projects based on key areas under Sagarmala</t>
  </si>
  <si>
    <t>No. of projects</t>
  </si>
  <si>
    <r>
      <t xml:space="preserve">Chart XII.21: </t>
    </r>
    <r>
      <rPr>
        <b/>
        <sz val="11"/>
        <color theme="1"/>
        <rFont val="Times New Roman"/>
        <family val="1"/>
      </rPr>
      <t>Coastal shipping and IWT</t>
    </r>
  </si>
  <si>
    <t>Completed</t>
  </si>
  <si>
    <t>Under Implementation</t>
  </si>
  <si>
    <t>Under Development</t>
  </si>
  <si>
    <t>Projects 
(in numbers)</t>
  </si>
  <si>
    <t xml:space="preserve">Project Cost </t>
  </si>
  <si>
    <t>Year</t>
  </si>
  <si>
    <t>Amount (Billion US$)</t>
  </si>
  <si>
    <r>
      <t>Chart XII.22</t>
    </r>
    <r>
      <rPr>
        <b/>
        <sz val="12"/>
        <color rgb="FF000000"/>
        <rFont val="Times New Roman"/>
        <family val="1"/>
      </rPr>
      <t>: Investment in Renewables</t>
    </r>
  </si>
  <si>
    <t>Source: REN21. Renewables 2024 Global Status Report</t>
  </si>
  <si>
    <r>
      <t xml:space="preserve">Chart XII.23: </t>
    </r>
    <r>
      <rPr>
        <b/>
        <sz val="12"/>
        <color theme="1"/>
        <rFont val="Times New Roman"/>
        <family val="1"/>
      </rPr>
      <t>Energy storage capacity requirement</t>
    </r>
  </si>
  <si>
    <t xml:space="preserve"> Energy Storage Capacity Requirement</t>
  </si>
  <si>
    <t xml:space="preserve">Pumped Storage Projects (PSP) </t>
  </si>
  <si>
    <t>Battery Energy Storage Systems (BESS)</t>
  </si>
  <si>
    <t>2026-27</t>
  </si>
  <si>
    <t>2029-30</t>
  </si>
  <si>
    <t>2031-32</t>
  </si>
  <si>
    <t>Source: National Electricity Plan (NEP) 2023 &amp; Central Electricity Authority’s Report on Optimal Generation Mix 2030 Version 2.0</t>
  </si>
  <si>
    <t>Rs. Lakh Crore</t>
  </si>
  <si>
    <t>Union Govt Capex</t>
  </si>
  <si>
    <t>Grants for creation of Capital Assets</t>
  </si>
  <si>
    <t>Resources of Public Enterprises</t>
  </si>
  <si>
    <t>Total Capex</t>
  </si>
  <si>
    <t>FY24
(PA)</t>
  </si>
  <si>
    <t xml:space="preserve">State capital spending </t>
  </si>
  <si>
    <t>FY20 to FY23</t>
  </si>
  <si>
    <t>Infrastructure</t>
  </si>
  <si>
    <t>Infra construction</t>
  </si>
  <si>
    <t>Non-Conv Energy</t>
  </si>
  <si>
    <t>Sea Transport</t>
  </si>
  <si>
    <t>Other</t>
  </si>
  <si>
    <r>
      <t xml:space="preserve">Chart XII.24: </t>
    </r>
    <r>
      <rPr>
        <b/>
        <sz val="11"/>
        <color theme="1"/>
        <rFont val="Times New Roman"/>
        <family val="1"/>
      </rPr>
      <t>Percentage share in different sources in installed capacity of power</t>
    </r>
  </si>
  <si>
    <t>End of FY24</t>
  </si>
  <si>
    <t>FY27</t>
  </si>
  <si>
    <t>FY30</t>
  </si>
  <si>
    <t>Coal + Lignite</t>
  </si>
  <si>
    <t>Solar PV</t>
  </si>
  <si>
    <t>Hydro</t>
  </si>
  <si>
    <t>Wind</t>
  </si>
  <si>
    <t>Gas+Diesel</t>
  </si>
  <si>
    <t>Bio-Power</t>
  </si>
  <si>
    <t>Nuclear</t>
  </si>
  <si>
    <t>Small Hydro</t>
  </si>
  <si>
    <t>PSP</t>
  </si>
  <si>
    <r>
      <t xml:space="preserve">Chart XII.25: </t>
    </r>
    <r>
      <rPr>
        <b/>
        <sz val="11"/>
        <color theme="1"/>
        <rFont val="Times New Roman"/>
        <family val="1"/>
      </rPr>
      <t>Percentage share in power generation</t>
    </r>
  </si>
  <si>
    <t>Fossil</t>
  </si>
  <si>
    <t>Non-Fossil</t>
  </si>
  <si>
    <t>AMRUT 
(2015)</t>
  </si>
  <si>
    <t>AMRUT 2.0 
(2021)</t>
  </si>
  <si>
    <t>State/ULB/PPP Share</t>
  </si>
  <si>
    <t>Central Share</t>
  </si>
  <si>
    <t>Source: Ministry of Housing and Urban Affairs</t>
  </si>
  <si>
    <t>Source: Inputs received from Ministry of Power</t>
  </si>
  <si>
    <t xml:space="preserve"> Sources: Calculations Based on Data Received from Department of Industrial Policy and Promotion
Note: The sectors considered include infrastructure construction, non-conventional energy, telecom, power, sea and air transport, railway components</t>
  </si>
  <si>
    <t>Chart XII.27: Value of projects completed under smart city mission (FY23 &amp; FY24)</t>
  </si>
  <si>
    <t xml:space="preserve">PPP </t>
  </si>
  <si>
    <t xml:space="preserve">Smart Mobility </t>
  </si>
  <si>
    <t xml:space="preserve">Smart Energy </t>
  </si>
  <si>
    <t xml:space="preserve">WASH </t>
  </si>
  <si>
    <t xml:space="preserve">Smart Governance </t>
  </si>
  <si>
    <t xml:space="preserve">Vibrant Public Spaces </t>
  </si>
  <si>
    <t xml:space="preserve">Economic Infrastructure </t>
  </si>
  <si>
    <t xml:space="preserve">Social Infrastructure </t>
  </si>
  <si>
    <t>Chart XII.28: Number of projects completed under smart city mission (FY23 &amp; FY24)</t>
  </si>
  <si>
    <t>FY23 (RE)</t>
  </si>
  <si>
    <t>FY24 (BE)</t>
  </si>
  <si>
    <t>Outstanding credit</t>
  </si>
  <si>
    <t xml:space="preserve">Average annual growth rate (per cent) </t>
  </si>
  <si>
    <t>Sources: Union Government Budget Documents for the Union Government and State Finance Accounts
published by Comptroller and Auditor General of India and State Budgets for State Governments
Note: (i) RE stand for Revised Estimate, BE stand for Budget Estimate, PA stands for Provisional Accounts
(ii) *State capital spending includes capital outlay and loans and advances by State Governments
(iii) Data for resources of public enterprises for FY24 is a revised estimate</t>
  </si>
  <si>
    <t>FDI equity inflows</t>
  </si>
  <si>
    <t>₹ thousand crore</t>
  </si>
  <si>
    <t xml:space="preserve">Chart XII.12: Capital expenditure on Railways </t>
  </si>
  <si>
    <r>
      <t xml:space="preserve">Chart XII.26: </t>
    </r>
    <r>
      <rPr>
        <b/>
        <sz val="12"/>
        <rFont val="Times New Roman"/>
        <family val="1"/>
      </rPr>
      <t>Total outlay for AMRUT 1.0 and 2.0</t>
    </r>
  </si>
  <si>
    <r>
      <t>FY23</t>
    </r>
    <r>
      <rPr>
        <sz val="8"/>
        <color rgb="FF000000"/>
        <rFont val="Times New Roman"/>
        <family val="1"/>
      </rPr>
      <t> </t>
    </r>
  </si>
  <si>
    <t>Sources: RBI</t>
  </si>
  <si>
    <t xml:space="preserve"> FDI Equity Inflows to Infrastructure Sectors as Per Cent of GDP: FY20 to FY24</t>
  </si>
  <si>
    <t>FDI Equity Inflows to Infrastructure Sectors as Per Cent of GDP: FY24</t>
  </si>
  <si>
    <t>FDI Equity Inflows to Infrastructure Sectors as Per Cent of Total FDI Equity Inflows: FY20 to FY24</t>
  </si>
  <si>
    <t>FDI Equity Inflows to Infrastructure Sectors as Per Cent of Total FDI Equity Inflows: FY24</t>
  </si>
  <si>
    <t>Table XII.1: Infrastructure-related FDI: key ratios</t>
  </si>
  <si>
    <t>Sources: Calculations Based on Data Received from Department of Industrial Policy and Promotion
Note: The sectors considered include infrastructure construction, non-conventional energy, telecom, power, sea and air transport, railway components</t>
  </si>
  <si>
    <t>Total Capital Outlay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</si>
</sst>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64" formatCode="_(* #,##0.00_);_(* \(#,##0.00\);_(* &quot;-&quot;??_);_(@_)"/>
    <numFmt numFmtId="165" formatCode="0.0"/>
    <numFmt numFmtId="166" formatCode="_ * #,##0_ ;_ * \-#,##0_ ;_ * &quot;-&quot;??_ ;_ @_ "/>
    <numFmt numFmtId="167" formatCode="#,###,###,##0;[Red]\(#,###,###,##0\);\-"/>
    <numFmt numFmtId="168" formatCode="_(* #,##0_);_(* \(#,##0\);_(* &quot;-&quot;??_);_(@_)"/>
    <numFmt numFmtId="169" formatCode="#,##0.0"/>
    <numFmt numFmtId="170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2"/>
      <color rgb="FF222222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EE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F1D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n">
        <color rgb="FFADABA1"/>
      </top>
      <bottom style="thin">
        <color rgb="FFADABA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1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144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right" indent="1"/>
    </xf>
    <xf numFmtId="0" fontId="4" fillId="0" borderId="0" xfId="0" applyFont="1" applyFill="1" applyBorder="1" applyAlignment="1">
      <alignment horizontal="left" indent="1"/>
    </xf>
    <xf numFmtId="0" fontId="5" fillId="0" borderId="0" xfId="0" applyFont="1"/>
    <xf numFmtId="0" fontId="0" fillId="0" borderId="0" xfId="0"/>
    <xf numFmtId="165" fontId="0" fillId="0" borderId="0" xfId="0" applyNumberFormat="1"/>
    <xf numFmtId="0" fontId="6" fillId="0" borderId="0" xfId="0" applyFont="1"/>
    <xf numFmtId="167" fontId="1" fillId="4" borderId="2" xfId="5" applyNumberFormat="1" applyFont="1" applyFill="1" applyBorder="1" applyAlignment="1">
      <alignment horizontal="center" vertical="center"/>
    </xf>
    <xf numFmtId="167" fontId="1" fillId="4" borderId="2" xfId="7" applyNumberFormat="1" applyFont="1" applyFill="1" applyBorder="1" applyAlignment="1">
      <alignment horizontal="center" vertical="center"/>
    </xf>
    <xf numFmtId="167" fontId="0" fillId="0" borderId="0" xfId="0" applyNumberFormat="1"/>
    <xf numFmtId="9" fontId="0" fillId="0" borderId="0" xfId="2" applyFont="1"/>
    <xf numFmtId="0" fontId="8" fillId="0" borderId="0" xfId="0" applyFont="1" applyAlignment="1">
      <alignment horizontal="left" vertical="center"/>
    </xf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/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/>
    <xf numFmtId="0" fontId="10" fillId="0" borderId="1" xfId="0" applyFont="1" applyBorder="1"/>
    <xf numFmtId="165" fontId="10" fillId="0" borderId="1" xfId="0" applyNumberFormat="1" applyFont="1" applyBorder="1"/>
    <xf numFmtId="0" fontId="10" fillId="0" borderId="1" xfId="0" applyFont="1" applyBorder="1" applyAlignment="1">
      <alignment wrapText="1"/>
    </xf>
    <xf numFmtId="169" fontId="10" fillId="0" borderId="1" xfId="0" applyNumberFormat="1" applyFont="1" applyBorder="1"/>
    <xf numFmtId="169" fontId="15" fillId="0" borderId="1" xfId="0" applyNumberFormat="1" applyFont="1" applyBorder="1"/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6" borderId="1" xfId="0" applyFont="1" applyFill="1" applyBorder="1" applyAlignment="1">
      <alignment vertical="center" wrapText="1"/>
    </xf>
    <xf numFmtId="0" fontId="4" fillId="0" borderId="0" xfId="0" applyFont="1"/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4" fillId="0" borderId="1" xfId="0" applyFont="1" applyBorder="1"/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165" fontId="4" fillId="0" borderId="1" xfId="0" applyNumberFormat="1" applyFont="1" applyBorder="1"/>
    <xf numFmtId="0" fontId="9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6" borderId="1" xfId="0" applyFont="1" applyFill="1" applyBorder="1"/>
    <xf numFmtId="0" fontId="2" fillId="6" borderId="1" xfId="0" applyFont="1" applyFill="1" applyBorder="1"/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top"/>
    </xf>
    <xf numFmtId="0" fontId="4" fillId="0" borderId="0" xfId="0" applyFont="1" applyAlignment="1"/>
    <xf numFmtId="0" fontId="20" fillId="0" borderId="0" xfId="0" applyFont="1"/>
    <xf numFmtId="0" fontId="2" fillId="6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6" borderId="1" xfId="7" applyFont="1" applyFill="1" applyBorder="1" applyAlignment="1">
      <alignment horizontal="center" vertical="center" wrapText="1"/>
    </xf>
    <xf numFmtId="0" fontId="4" fillId="3" borderId="1" xfId="7" applyFont="1" applyFill="1" applyBorder="1" applyAlignment="1" applyProtection="1">
      <alignment horizontal="left"/>
    </xf>
    <xf numFmtId="167" fontId="4" fillId="0" borderId="1" xfId="5" applyNumberFormat="1" applyFont="1" applyFill="1" applyBorder="1" applyAlignment="1">
      <alignment horizontal="center" vertical="center"/>
    </xf>
    <xf numFmtId="167" fontId="4" fillId="0" borderId="1" xfId="7" applyNumberFormat="1" applyFont="1" applyFill="1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Border="1"/>
    <xf numFmtId="2" fontId="11" fillId="0" borderId="0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justify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wrapText="1"/>
    </xf>
    <xf numFmtId="14" fontId="4" fillId="0" borderId="5" xfId="0" applyNumberFormat="1" applyFont="1" applyBorder="1" applyAlignment="1">
      <alignment wrapText="1"/>
    </xf>
    <xf numFmtId="14" fontId="4" fillId="0" borderId="0" xfId="0" applyNumberFormat="1" applyFont="1" applyBorder="1"/>
    <xf numFmtId="2" fontId="4" fillId="0" borderId="1" xfId="0" applyNumberFormat="1" applyFont="1" applyBorder="1"/>
    <xf numFmtId="0" fontId="10" fillId="0" borderId="4" xfId="0" applyFont="1" applyBorder="1" applyAlignment="1">
      <alignment horizontal="justify" vertical="center" wrapText="1"/>
    </xf>
    <xf numFmtId="0" fontId="4" fillId="6" borderId="3" xfId="0" applyFont="1" applyFill="1" applyBorder="1"/>
    <xf numFmtId="0" fontId="9" fillId="6" borderId="11" xfId="0" applyFont="1" applyFill="1" applyBorder="1" applyAlignment="1">
      <alignment horizontal="justify" vertical="center" wrapText="1"/>
    </xf>
    <xf numFmtId="0" fontId="4" fillId="0" borderId="4" xfId="0" applyFont="1" applyBorder="1"/>
    <xf numFmtId="0" fontId="4" fillId="0" borderId="5" xfId="0" applyFont="1" applyBorder="1"/>
    <xf numFmtId="0" fontId="2" fillId="6" borderId="7" xfId="0" applyFont="1" applyFill="1" applyBorder="1"/>
    <xf numFmtId="0" fontId="2" fillId="6" borderId="9" xfId="0" applyFont="1" applyFill="1" applyBorder="1"/>
    <xf numFmtId="0" fontId="11" fillId="0" borderId="13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0" fontId="4" fillId="0" borderId="0" xfId="0" applyFont="1" applyBorder="1"/>
    <xf numFmtId="0" fontId="11" fillId="0" borderId="4" xfId="0" applyFont="1" applyBorder="1" applyAlignment="1">
      <alignment horizontal="center" vertical="center" wrapText="1"/>
    </xf>
    <xf numFmtId="164" fontId="11" fillId="0" borderId="11" xfId="1" applyNumberFormat="1" applyFont="1" applyBorder="1" applyAlignment="1">
      <alignment horizontal="center" vertical="center" wrapText="1"/>
    </xf>
    <xf numFmtId="164" fontId="11" fillId="0" borderId="8" xfId="1" applyNumberFormat="1" applyFont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/>
    </xf>
    <xf numFmtId="0" fontId="4" fillId="6" borderId="1" xfId="0" applyFont="1" applyFill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6" fontId="4" fillId="0" borderId="1" xfId="1" applyNumberFormat="1" applyFont="1" applyBorder="1"/>
    <xf numFmtId="166" fontId="4" fillId="0" borderId="11" xfId="1" applyNumberFormat="1" applyFont="1" applyBorder="1"/>
    <xf numFmtId="0" fontId="4" fillId="0" borderId="6" xfId="0" applyFont="1" applyBorder="1"/>
    <xf numFmtId="0" fontId="4" fillId="0" borderId="8" xfId="0" applyFont="1" applyBorder="1"/>
    <xf numFmtId="0" fontId="2" fillId="6" borderId="3" xfId="0" applyFont="1" applyFill="1" applyBorder="1"/>
    <xf numFmtId="14" fontId="11" fillId="0" borderId="10" xfId="0" applyNumberFormat="1" applyFont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0" fillId="6" borderId="1" xfId="0" applyFill="1" applyBorder="1"/>
    <xf numFmtId="0" fontId="14" fillId="6" borderId="1" xfId="0" applyFont="1" applyFill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8" fontId="4" fillId="0" borderId="1" xfId="1" applyNumberFormat="1" applyFont="1" applyBorder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/>
    </xf>
    <xf numFmtId="165" fontId="4" fillId="0" borderId="6" xfId="0" applyNumberFormat="1" applyFont="1" applyBorder="1"/>
    <xf numFmtId="165" fontId="4" fillId="0" borderId="8" xfId="0" applyNumberFormat="1" applyFont="1" applyBorder="1"/>
    <xf numFmtId="165" fontId="4" fillId="0" borderId="5" xfId="0" applyNumberFormat="1" applyFont="1" applyBorder="1"/>
    <xf numFmtId="0" fontId="16" fillId="3" borderId="5" xfId="0" applyFont="1" applyFill="1" applyBorder="1" applyAlignment="1">
      <alignment horizontal="center" vertical="center"/>
    </xf>
    <xf numFmtId="0" fontId="10" fillId="6" borderId="3" xfId="0" applyFont="1" applyFill="1" applyBorder="1"/>
    <xf numFmtId="0" fontId="13" fillId="6" borderId="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vertical="center"/>
    </xf>
    <xf numFmtId="165" fontId="10" fillId="0" borderId="11" xfId="0" applyNumberFormat="1" applyFont="1" applyBorder="1" applyAlignment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165" fontId="10" fillId="0" borderId="6" xfId="0" applyNumberFormat="1" applyFont="1" applyBorder="1"/>
    <xf numFmtId="165" fontId="10" fillId="0" borderId="8" xfId="0" applyNumberFormat="1" applyFont="1" applyBorder="1"/>
    <xf numFmtId="170" fontId="10" fillId="0" borderId="1" xfId="1" applyNumberFormat="1" applyFont="1" applyBorder="1"/>
    <xf numFmtId="170" fontId="9" fillId="6" borderId="1" xfId="1" applyNumberFormat="1" applyFont="1" applyFill="1" applyBorder="1"/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Border="1"/>
    <xf numFmtId="0" fontId="6" fillId="0" borderId="0" xfId="0" applyFont="1" applyBorder="1"/>
    <xf numFmtId="0" fontId="6" fillId="0" borderId="5" xfId="0" applyFont="1" applyBorder="1"/>
    <xf numFmtId="0" fontId="19" fillId="0" borderId="0" xfId="0" applyFont="1" applyBorder="1"/>
    <xf numFmtId="0" fontId="2" fillId="0" borderId="3" xfId="0" applyFont="1" applyFill="1" applyBorder="1"/>
    <xf numFmtId="0" fontId="12" fillId="6" borderId="7" xfId="0" applyFont="1" applyFill="1" applyBorder="1" applyAlignment="1">
      <alignment vertical="center"/>
    </xf>
    <xf numFmtId="0" fontId="12" fillId="6" borderId="9" xfId="0" applyFont="1" applyFill="1" applyBorder="1" applyAlignment="1">
      <alignment vertical="center"/>
    </xf>
    <xf numFmtId="0" fontId="12" fillId="7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2" fillId="7" borderId="5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3" fontId="17" fillId="0" borderId="11" xfId="0" applyNumberFormat="1" applyFont="1" applyBorder="1" applyAlignment="1">
      <alignment horizontal="right" vertical="center"/>
    </xf>
    <xf numFmtId="3" fontId="17" fillId="0" borderId="6" xfId="0" applyNumberFormat="1" applyFont="1" applyBorder="1" applyAlignment="1">
      <alignment horizontal="right" vertical="center"/>
    </xf>
    <xf numFmtId="3" fontId="17" fillId="0" borderId="8" xfId="0" applyNumberFormat="1" applyFont="1" applyBorder="1" applyAlignment="1">
      <alignment horizontal="right" vertical="center"/>
    </xf>
    <xf numFmtId="0" fontId="9" fillId="5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</cellXfs>
  <cellStyles count="8">
    <cellStyle name="Comma" xfId="1" builtinId="3"/>
    <cellStyle name="Comma 2" xfId="5"/>
    <cellStyle name="Comma 3" xfId="6"/>
    <cellStyle name="Normal" xfId="0" builtinId="0"/>
    <cellStyle name="Normal 2" xfId="3"/>
    <cellStyle name="Normal 3" xfId="7"/>
    <cellStyle name="Percent" xfId="2" builtinId="5"/>
    <cellStyle name="Percent 2" xfId="4"/>
  </cellStyles>
  <dxfs count="115">
    <dxf>
      <font>
        <strike val="0"/>
        <outline val="0"/>
        <shadow val="0"/>
        <u val="none"/>
        <vertAlign val="baseline"/>
        <color rgb="FF000000"/>
        <name val="Times New Roman"/>
        <scheme val="none"/>
      </font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Times New Roman"/>
        <scheme val="none"/>
      </font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Times New Roman"/>
        <scheme val="none"/>
      </font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Times New Roman"/>
        <scheme val="none"/>
      </font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Times New Roman"/>
        <scheme val="none"/>
      </font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Times New Roman"/>
        <scheme val="none"/>
      </font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Times New Roman"/>
        <scheme val="none"/>
      </font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Times New Roman"/>
        <scheme val="none"/>
      </font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165" formatCode="0.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165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numFmt numFmtId="165" formatCode="0.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Times New Roman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alignment horizontal="center" vertical="center" textRotation="0" indent="0" relativeIndent="255" justifyLastLine="0" shrinkToFit="0" readingOrder="0"/>
    </dxf>
    <dxf>
      <font>
        <b/>
      </font>
      <fill>
        <patternFill patternType="solid">
          <fgColor indexed="64"/>
          <bgColor theme="9" tint="0.79998168889431442"/>
        </patternFill>
      </fill>
      <alignment horizontal="center" vertical="center" textRotation="0" indent="0" relativeIndent="255" justifyLastLine="0" shrinkToFit="0" readingOrder="0"/>
    </dxf>
    <dxf>
      <numFmt numFmtId="165" formatCode="0.0"/>
    </dxf>
    <dxf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71" formatCode="m/d/yyyy"/>
      <alignment horizontal="center" vertical="center" textRotation="0" wrapText="1" indent="0" relativeIndent="255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4" formatCode="_(* #,##0.00_);_(* \(#,##0.00\);_(* &quot;-&quot;??_);_(@_)"/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textRotation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medium">
          <color rgb="FF000001"/>
        </right>
        <top style="medium">
          <color rgb="FF000001"/>
        </top>
        <bottom style="medium">
          <color rgb="FF000001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general"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" formatCode="0.00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" formatCode="0.00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" formatCode="0.00"/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1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431800</xdr:colOff>
      <xdr:row>2</xdr:row>
      <xdr:rowOff>165100</xdr:rowOff>
    </xdr:from>
    <xdr:to>
      <xdr:col>12</xdr:col>
      <xdr:colOff>108948</xdr:colOff>
      <xdr:row>11</xdr:row>
      <xdr:rowOff>6041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56F5D0F7-AA4F-FF75-CB66-B90EFAB8B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3400" y="546100"/>
          <a:ext cx="2725148" cy="229839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8</xdr:col>
      <xdr:colOff>266177</xdr:colOff>
      <xdr:row>15</xdr:row>
      <xdr:rowOff>88364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435121B-8A1D-B782-56FB-AE1962EDE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8600" y="381000"/>
          <a:ext cx="2761727" cy="26093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254000</xdr:colOff>
      <xdr:row>0</xdr:row>
      <xdr:rowOff>177800</xdr:rowOff>
    </xdr:from>
    <xdr:to>
      <xdr:col>10</xdr:col>
      <xdr:colOff>534652</xdr:colOff>
      <xdr:row>15</xdr:row>
      <xdr:rowOff>37057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2B1BD3EC-907E-24B0-A9E2-7CDBB1C0A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5900" y="177800"/>
          <a:ext cx="2719052" cy="2621507"/>
        </a:xfrm>
        <a:prstGeom prst="rect">
          <a:avLst/>
        </a:prstGeom>
      </xdr:spPr>
    </xdr:pic>
    <xdr:clientData/>
  </xdr:twoCellAnchor>
  <xdr:twoCellAnchor>
    <xdr:from>
      <xdr:col>8</xdr:col>
      <xdr:colOff>184150</xdr:colOff>
      <xdr:row>5</xdr:row>
      <xdr:rowOff>0</xdr:rowOff>
    </xdr:from>
    <xdr:to>
      <xdr:col>9</xdr:col>
      <xdr:colOff>314325</xdr:colOff>
      <xdr:row>12</xdr:row>
      <xdr:rowOff>121286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63CEA64A-E36B-6F5C-B7EA-FDC27E5B97CC}"/>
            </a:ext>
          </a:extLst>
        </xdr:cNvPr>
        <xdr:cNvGrpSpPr/>
      </xdr:nvGrpSpPr>
      <xdr:grpSpPr>
        <a:xfrm>
          <a:off x="6299200" y="952500"/>
          <a:ext cx="711200" cy="1454786"/>
          <a:chOff x="6445250" y="920750"/>
          <a:chExt cx="739775" cy="1410336"/>
        </a:xfrm>
      </xdr:grpSpPr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xmlns="" id="{CA21C58A-0044-A9FC-558C-EDCE661D8376}"/>
              </a:ext>
            </a:extLst>
          </xdr:cNvPr>
          <xdr:cNvSpPr/>
        </xdr:nvSpPr>
        <xdr:spPr>
          <a:xfrm>
            <a:off x="6451600" y="1422250"/>
            <a:ext cx="669925" cy="337507"/>
          </a:xfrm>
          <a:prstGeom prst="ellipse">
            <a:avLst/>
          </a:prstGeom>
          <a:solidFill>
            <a:schemeClr val="accent6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/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000" b="1" i="1" kern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Arial" panose="020B0604020202020204" pitchFamily="34" charset="0"/>
              </a:rPr>
              <a:t>2.6x</a:t>
            </a:r>
            <a:endParaRPr lang="en-US" sz="1100" kern="100">
              <a:effectLst/>
              <a:ea typeface="Calibri" panose="020F0502020204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xmlns="" id="{4365188A-4040-CB79-711F-A385D859BCD5}"/>
              </a:ext>
            </a:extLst>
          </xdr:cNvPr>
          <xdr:cNvSpPr/>
        </xdr:nvSpPr>
        <xdr:spPr>
          <a:xfrm>
            <a:off x="6445250" y="920750"/>
            <a:ext cx="669925" cy="337507"/>
          </a:xfrm>
          <a:prstGeom prst="ellipse">
            <a:avLst/>
          </a:prstGeom>
          <a:solidFill>
            <a:schemeClr val="accent3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/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000" b="1" i="1" kern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Arial" panose="020B0604020202020204" pitchFamily="34" charset="0"/>
              </a:rPr>
              <a:t>1.8x</a:t>
            </a:r>
            <a:endParaRPr lang="en-US" sz="1100" kern="100">
              <a:effectLst/>
              <a:ea typeface="Calibri" panose="020F0502020204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xmlns="" id="{A324CF6E-1CC0-A1FF-E233-0DEF09D461F9}"/>
              </a:ext>
            </a:extLst>
          </xdr:cNvPr>
          <xdr:cNvSpPr/>
        </xdr:nvSpPr>
        <xdr:spPr>
          <a:xfrm>
            <a:off x="6515100" y="1993579"/>
            <a:ext cx="669925" cy="337507"/>
          </a:xfrm>
          <a:prstGeom prst="ellipse">
            <a:avLst/>
          </a:prstGeom>
          <a:solidFill>
            <a:srgbClr val="FFFF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/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000" b="1" i="1" kern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Arial" panose="020B0604020202020204" pitchFamily="34" charset="0"/>
              </a:rPr>
              <a:t>0.4x</a:t>
            </a:r>
            <a:endParaRPr lang="en-US" sz="1100" kern="100">
              <a:effectLst/>
              <a:ea typeface="Calibri" panose="020F050202020403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133350</xdr:rowOff>
    </xdr:from>
    <xdr:to>
      <xdr:col>12</xdr:col>
      <xdr:colOff>149847</xdr:colOff>
      <xdr:row>12</xdr:row>
      <xdr:rowOff>131267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21B5E1A8-A3F1-8C6C-5663-4D5AB9D1C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2450" y="133350"/>
          <a:ext cx="5712447" cy="234106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9</xdr:col>
      <xdr:colOff>439161</xdr:colOff>
      <xdr:row>16</xdr:row>
      <xdr:rowOff>76945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7229602-E042-E3D1-3CCA-F0BC56738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0" y="368300"/>
          <a:ext cx="2877561" cy="273124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8</xdr:col>
      <xdr:colOff>164818</xdr:colOff>
      <xdr:row>13</xdr:row>
      <xdr:rowOff>83295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5843CC2-2440-8823-CF1A-CD84B687F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9700" y="184150"/>
          <a:ext cx="2603218" cy="273124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9</xdr:col>
      <xdr:colOff>103852</xdr:colOff>
      <xdr:row>7</xdr:row>
      <xdr:rowOff>22757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6B2B757-4DB5-B613-F5E3-1E4FEFAAB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184150"/>
          <a:ext cx="2542252" cy="174360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7</xdr:col>
      <xdr:colOff>103852</xdr:colOff>
      <xdr:row>9</xdr:row>
      <xdr:rowOff>81174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A4AA13D-BF20-8390-0444-D7E4F02D3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7200" y="368300"/>
          <a:ext cx="2542252" cy="171312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2780017</xdr:colOff>
      <xdr:row>21</xdr:row>
      <xdr:rowOff>125170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AE2727A-C7EC-423A-2A06-7063B09C8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57350"/>
          <a:ext cx="2780017" cy="233497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6</xdr:col>
      <xdr:colOff>280652</xdr:colOff>
      <xdr:row>20</xdr:row>
      <xdr:rowOff>64205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DC15658-1D11-D37C-D6A2-2AB716180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917700"/>
          <a:ext cx="2719052" cy="227400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7</xdr:col>
      <xdr:colOff>348981</xdr:colOff>
      <xdr:row>15</xdr:row>
      <xdr:rowOff>12925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E76DDFD-5E81-F52A-2B02-5ABFD3684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8450" y="184150"/>
          <a:ext cx="2755631" cy="259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482600</xdr:colOff>
      <xdr:row>1</xdr:row>
      <xdr:rowOff>120650</xdr:rowOff>
    </xdr:from>
    <xdr:to>
      <xdr:col>11</xdr:col>
      <xdr:colOff>196327</xdr:colOff>
      <xdr:row>12</xdr:row>
      <xdr:rowOff>170127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6EC2893-9112-334F-A932-BCED1DFC4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2250" y="317500"/>
          <a:ext cx="2761727" cy="232277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8</xdr:col>
      <xdr:colOff>341617</xdr:colOff>
      <xdr:row>14</xdr:row>
      <xdr:rowOff>127478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1BB37570-4F2A-C43E-061E-A77F114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7550" y="184150"/>
          <a:ext cx="2780017" cy="258492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13</xdr:col>
      <xdr:colOff>128450</xdr:colOff>
      <xdr:row>12</xdr:row>
      <xdr:rowOff>143967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E9746C8-4FB4-17D2-801E-5B2A8FAF5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9250" y="184150"/>
          <a:ext cx="5005250" cy="234106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12</xdr:col>
      <xdr:colOff>360065</xdr:colOff>
      <xdr:row>11</xdr:row>
      <xdr:rowOff>188417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3511B94-948A-E4B0-6054-B8450543D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196850"/>
          <a:ext cx="4627265" cy="234106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2</xdr:col>
      <xdr:colOff>1078455</xdr:colOff>
      <xdr:row>18</xdr:row>
      <xdr:rowOff>132521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E951B11-FDC5-13C6-E612-939634859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01750"/>
          <a:ext cx="5523455" cy="215817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10</xdr:col>
      <xdr:colOff>384293</xdr:colOff>
      <xdr:row>12</xdr:row>
      <xdr:rowOff>59136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50F1AB6-53CC-A69E-9A78-FB2B7734A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0" y="184150"/>
          <a:ext cx="2822693" cy="2395936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8</xdr:col>
      <xdr:colOff>445258</xdr:colOff>
      <xdr:row>13</xdr:row>
      <xdr:rowOff>129239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78324DC-0BAE-3B3F-615F-96067E8CA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4300" y="184150"/>
          <a:ext cx="2883658" cy="238983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9</xdr:col>
      <xdr:colOff>305038</xdr:colOff>
      <xdr:row>10</xdr:row>
      <xdr:rowOff>150037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E4B3596-E3F4-2CAD-9632-46E438BA6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4450" y="190500"/>
          <a:ext cx="2743438" cy="204233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4</xdr:col>
      <xdr:colOff>97262</xdr:colOff>
      <xdr:row>18</xdr:row>
      <xdr:rowOff>131267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07295B9-B909-4585-FDB5-F9CFA20C6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04900"/>
          <a:ext cx="2700762" cy="234106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4</xdr:col>
      <xdr:colOff>258560</xdr:colOff>
      <xdr:row>18</xdr:row>
      <xdr:rowOff>173943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78804BE-C98F-6616-C762-01C9ABA5D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04900"/>
          <a:ext cx="2792210" cy="2383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1</xdr:row>
      <xdr:rowOff>19050</xdr:rowOff>
    </xdr:from>
    <xdr:to>
      <xdr:col>8</xdr:col>
      <xdr:colOff>311895</xdr:colOff>
      <xdr:row>10</xdr:row>
      <xdr:rowOff>173903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E70367C-7D89-FCA5-F1E6-E6E0BCBAC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9600" y="215900"/>
          <a:ext cx="2731245" cy="19265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</xdr:colOff>
      <xdr:row>1</xdr:row>
      <xdr:rowOff>76200</xdr:rowOff>
    </xdr:from>
    <xdr:to>
      <xdr:col>8</xdr:col>
      <xdr:colOff>299955</xdr:colOff>
      <xdr:row>10</xdr:row>
      <xdr:rowOff>183295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22F58F6B-CE7D-6E75-6CB2-E786FCA36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273050"/>
          <a:ext cx="2712955" cy="18533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11</xdr:col>
      <xdr:colOff>274555</xdr:colOff>
      <xdr:row>10</xdr:row>
      <xdr:rowOff>105480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F4305A7B-0F06-977E-B7FF-478D19089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9300" y="196850"/>
          <a:ext cx="2712955" cy="22740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50800</xdr:colOff>
      <xdr:row>1</xdr:row>
      <xdr:rowOff>63500</xdr:rowOff>
    </xdr:from>
    <xdr:to>
      <xdr:col>9</xdr:col>
      <xdr:colOff>325355</xdr:colOff>
      <xdr:row>12</xdr:row>
      <xdr:rowOff>172155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BF25ECA8-452D-E076-E0D2-35CE89AEA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2550" y="260350"/>
          <a:ext cx="2712955" cy="22740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9</xdr:col>
      <xdr:colOff>311134</xdr:colOff>
      <xdr:row>13</xdr:row>
      <xdr:rowOff>18475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248C2D47-4DCB-73D3-9A2B-5FB46BAF9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6300" y="177800"/>
          <a:ext cx="2749534" cy="21520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203200</xdr:colOff>
      <xdr:row>1</xdr:row>
      <xdr:rowOff>63500</xdr:rowOff>
    </xdr:from>
    <xdr:to>
      <xdr:col>8</xdr:col>
      <xdr:colOff>489948</xdr:colOff>
      <xdr:row>12</xdr:row>
      <xdr:rowOff>40566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FE86323-B302-A05B-F4BA-E4E0A7A7B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4050" y="247650"/>
          <a:ext cx="2725148" cy="20789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7</xdr:col>
      <xdr:colOff>673100</xdr:colOff>
      <xdr:row>8</xdr:row>
      <xdr:rowOff>88900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7E11DC8-4F6F-1C4F-2E28-D3D7D4D70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0" y="184150"/>
          <a:ext cx="2540000" cy="1454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2:C5" totalsRowShown="0" headerRowDxfId="114" dataDxfId="112" headerRowBorderDxfId="113">
  <tableColumns count="3">
    <tableColumn id="1" name="NH Lane Configuration" dataDxfId="111"/>
    <tableColumn id="2" name="2014" dataDxfId="110"/>
    <tableColumn id="3" name="2024" dataDxfId="109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5" name="Table116" displayName="Table116" ref="A2:B13" totalsRowShown="0" headerRowDxfId="48" dataDxfId="46" headerRowBorderDxfId="47" tableBorderDxfId="45" totalsRowBorderDxfId="44">
  <autoFilter ref="A2:B13"/>
  <sortState ref="A3:B11">
    <sortCondition ref="A1:A9"/>
  </sortState>
  <tableColumns count="2">
    <tableColumn id="1" name="Year" dataDxfId="43"/>
    <tableColumn id="2" name="Amount (Billion US$)" dataDxfId="42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2" name="Table15" displayName="Table15" ref="A2:D12" totalsRowShown="0" headerRowDxfId="41" dataDxfId="39" headerRowBorderDxfId="40" tableBorderDxfId="38" totalsRowBorderDxfId="37">
  <autoFilter ref="A2:D12"/>
  <sortState ref="A3:D11">
    <sortCondition descending="1" ref="B1:B10"/>
  </sortState>
  <tableColumns count="4">
    <tableColumn id="1" name=" " dataDxfId="36"/>
    <tableColumn id="2" name="End of FY24" dataDxfId="35"/>
    <tableColumn id="3" name="FY27" dataDxfId="34"/>
    <tableColumn id="4" name="FY30" dataDxfId="33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3" name="Table17" displayName="Table17" ref="A2:C5" totalsRowShown="0" headerRowDxfId="32" dataDxfId="31">
  <tableColumns count="3">
    <tableColumn id="1" name=" " dataDxfId="30"/>
    <tableColumn id="2" name="AMRUT &#10;(2015)" dataDxfId="29"/>
    <tableColumn id="3" name="AMRUT 2.0 &#10;(2021)" dataDxfId="28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4" name="Table18" displayName="Table18" ref="A2:I5" totalsRowShown="0" headerRowDxfId="27" dataDxfId="25" headerRowBorderDxfId="26" tableBorderDxfId="24" totalsRowBorderDxfId="23">
  <sortState ref="A3:I4">
    <sortCondition descending="1" ref="B1:B3"/>
  </sortState>
  <tableColumns count="9">
    <tableColumn id="1" name=" " dataDxfId="22"/>
    <tableColumn id="2" name="PPP " dataDxfId="21"/>
    <tableColumn id="3" name="Smart Mobility " dataDxfId="20"/>
    <tableColumn id="4" name="Smart Energy " dataDxfId="19"/>
    <tableColumn id="5" name="WASH " dataDxfId="18"/>
    <tableColumn id="6" name="Smart Governance " dataDxfId="17"/>
    <tableColumn id="7" name="Vibrant Public Spaces " dataDxfId="16"/>
    <tableColumn id="8" name="Economic Infrastructure " dataDxfId="15"/>
    <tableColumn id="9" name="Social Infrastructure " dataDxfId="14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16" name="Table117" displayName="Table117" ref="A2:I4" totalsRowShown="0" headerRowDxfId="13" dataDxfId="11" headerRowBorderDxfId="12" tableBorderDxfId="10" totalsRowBorderDxfId="9">
  <tableColumns count="9">
    <tableColumn id="1" name=" " dataDxfId="8"/>
    <tableColumn id="2" name="PPP " dataDxfId="7"/>
    <tableColumn id="3" name="Smart Mobility " dataDxfId="6"/>
    <tableColumn id="4" name="Smart Energy " dataDxfId="5"/>
    <tableColumn id="5" name="WASH " dataDxfId="4"/>
    <tableColumn id="6" name="Smart Governance " dataDxfId="3"/>
    <tableColumn id="7" name="Vibrant Public Spaces " dataDxfId="2"/>
    <tableColumn id="8" name="Economic Infrastructure " dataDxfId="1"/>
    <tableColumn id="9" name="Social Infrastructure 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16" displayName="Table16" ref="A2:B7" totalsRowShown="0" headerRowDxfId="108" headerRowBorderDxfId="107" tableBorderDxfId="106" totalsRowBorderDxfId="105">
  <tableColumns count="2">
    <tableColumn id="1" name=" " dataDxfId="104"/>
    <tableColumn id="2" name="CAPEX" dataDxfId="10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8" name="Table19" displayName="Table19" ref="A2:D8" totalsRowShown="0" headerRowDxfId="102" dataDxfId="100" headerRowBorderDxfId="101" tableBorderDxfId="99" totalsRowBorderDxfId="98">
  <tableColumns count="4">
    <tableColumn id="1" name=" " dataDxfId="97"/>
    <tableColumn id="2" name="Coaches " dataDxfId="96"/>
    <tableColumn id="3" name="Locomotives" dataDxfId="95"/>
    <tableColumn id="4" name="Wagons" dataDxfId="9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9" name="Table110" displayName="Table110" ref="A2:C6" totalsRowShown="0" headerRowDxfId="93" dataDxfId="92">
  <tableColumns count="3">
    <tableColumn id="1" name=" " dataDxfId="91"/>
    <tableColumn id="2" name="No. of Vande Bharat Trains" dataDxfId="90"/>
    <tableColumn id="3" name="Production of Vande Bharat Coach (Units)" dataDxfId="89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0" name="Table111" displayName="Table111" ref="A2:B4" totalsRowShown="0" headerRowDxfId="88" dataDxfId="86" headerRowBorderDxfId="87" tableBorderDxfId="85" totalsRowBorderDxfId="84">
  <tableColumns count="2">
    <tableColumn id="1" name=" " dataDxfId="83"/>
    <tableColumn id="2" name="Average rkm/day" dataDxfId="82" dataCellStyle="Comma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1" name="Table112" displayName="Table112" ref="A2:D8" totalsRowShown="0" headerRowDxfId="81" dataDxfId="79" headerRowBorderDxfId="80" tableBorderDxfId="78" totalsRowBorderDxfId="77">
  <tableColumns count="4">
    <tableColumn id="1" name=" " dataDxfId="76"/>
    <tableColumn id="2" name="Internal and Extra Budgetary Resources (IEBR)" dataDxfId="75"/>
    <tableColumn id="3" name="Public Private Partnership (PPP)" dataDxfId="74"/>
    <tableColumn id="4" name="Gross Budgetary Support (GBS)" dataDxfId="73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12" name="Table113" displayName="Table113" ref="A2:M6" totalsRowShown="0" headerRowDxfId="72" dataDxfId="71" tableBorderDxfId="70">
  <tableColumns count="13">
    <tableColumn id="1" name="Year" dataDxfId="69"/>
    <tableColumn id="2" name="Mormugao" dataDxfId="68"/>
    <tableColumn id="3" name="Cochin" dataDxfId="67"/>
    <tableColumn id="4" name="Mumbai" dataDxfId="66"/>
    <tableColumn id="5" name="SMP Kolkata" dataDxfId="65"/>
    <tableColumn id="6" name="Kamarajar " dataDxfId="64"/>
    <tableColumn id="7" name="V.O.C" dataDxfId="63"/>
    <tableColumn id="8" name="New Mangalore" dataDxfId="62"/>
    <tableColumn id="9" name="Chennai" dataDxfId="61"/>
    <tableColumn id="10" name="JNPT" dataDxfId="60"/>
    <tableColumn id="11" name="Visakhapatnam" dataDxfId="59"/>
    <tableColumn id="12" name="Deendayal " dataDxfId="58"/>
    <tableColumn id="13" name="Paradip" dataDxfId="57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13" name="Table114" displayName="Table114" ref="A2:B8" totalsRowShown="0" headerRowDxfId="56">
  <autoFilter ref="A2:B8"/>
  <sortState ref="A3:B7">
    <sortCondition descending="1" ref="B1:B5"/>
  </sortState>
  <tableColumns count="2">
    <tableColumn id="1" name=" "/>
    <tableColumn id="2" name="No. of projects" dataDxfId="55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14" name="Table115" displayName="Table115" ref="A2:D5" totalsRowShown="0" headerRowDxfId="54" dataDxfId="53">
  <tableColumns count="4">
    <tableColumn id="1" name=" " dataDxfId="52"/>
    <tableColumn id="2" name="Completed" dataDxfId="51"/>
    <tableColumn id="3" name="Under Implementation" dataDxfId="50"/>
    <tableColumn id="4" name="Under Development" dataDxfId="4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A6" sqref="A6:XFD6"/>
    </sheetView>
  </sheetViews>
  <sheetFormatPr defaultColWidth="8.7109375" defaultRowHeight="15"/>
  <cols>
    <col min="1" max="1" width="28" style="27" customWidth="1"/>
    <col min="2" max="5" width="12" style="27" customWidth="1"/>
    <col min="6" max="16384" width="8.7109375" style="27"/>
  </cols>
  <sheetData>
    <row r="1" spans="1:2">
      <c r="A1" s="1" t="s">
        <v>176</v>
      </c>
    </row>
    <row r="2" spans="1:2" ht="45">
      <c r="A2" s="80" t="s">
        <v>172</v>
      </c>
      <c r="B2" s="81">
        <v>0.28000000000000003</v>
      </c>
    </row>
    <row r="3" spans="1:2" ht="45">
      <c r="A3" s="80" t="s">
        <v>173</v>
      </c>
      <c r="B3" s="81">
        <v>0.32</v>
      </c>
    </row>
    <row r="4" spans="1:2" ht="60">
      <c r="A4" s="96" t="s">
        <v>174</v>
      </c>
      <c r="B4" s="81">
        <v>17.3</v>
      </c>
    </row>
    <row r="5" spans="1:2" ht="60">
      <c r="A5" s="80" t="s">
        <v>175</v>
      </c>
      <c r="B5" s="81">
        <v>25.6</v>
      </c>
    </row>
    <row r="6" spans="1:2">
      <c r="A6" s="43" t="s">
        <v>177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35"/>
  <sheetViews>
    <sheetView zoomScale="85" zoomScaleNormal="85" workbookViewId="0">
      <selection activeCell="J6" sqref="J6"/>
    </sheetView>
  </sheetViews>
  <sheetFormatPr defaultRowHeight="15"/>
  <cols>
    <col min="1" max="1" width="21.42578125" customWidth="1"/>
    <col min="2" max="2" width="17.85546875" customWidth="1"/>
    <col min="3" max="6" width="9" bestFit="1" customWidth="1"/>
    <col min="8" max="8" width="9.85546875" bestFit="1" customWidth="1"/>
  </cols>
  <sheetData>
    <row r="1" spans="1:2">
      <c r="A1" s="1" t="s">
        <v>30</v>
      </c>
      <c r="B1" s="27"/>
    </row>
    <row r="2" spans="1:2">
      <c r="A2" s="45" t="s">
        <v>9</v>
      </c>
      <c r="B2" s="45" t="s">
        <v>166</v>
      </c>
    </row>
    <row r="3" spans="1:2" ht="15.75">
      <c r="A3" s="19" t="s">
        <v>124</v>
      </c>
      <c r="B3" s="19">
        <v>35.1</v>
      </c>
    </row>
    <row r="4" spans="1:2" ht="15.75">
      <c r="A4" s="19" t="s">
        <v>125</v>
      </c>
      <c r="B4" s="19">
        <v>31.2</v>
      </c>
    </row>
    <row r="5" spans="1:2" ht="15.75">
      <c r="A5" s="19" t="s">
        <v>2</v>
      </c>
      <c r="B5" s="19">
        <v>14.1</v>
      </c>
    </row>
    <row r="6" spans="1:2" ht="15.75">
      <c r="A6" s="19" t="s">
        <v>126</v>
      </c>
      <c r="B6" s="19">
        <v>9.1</v>
      </c>
    </row>
    <row r="7" spans="1:2" ht="15.75">
      <c r="A7" s="19" t="s">
        <v>127</v>
      </c>
      <c r="B7" s="19">
        <v>4.5999999999999996</v>
      </c>
    </row>
    <row r="8" spans="1:2" ht="15.75">
      <c r="A8" s="19" t="s">
        <v>6</v>
      </c>
      <c r="B8" s="19">
        <v>94.1</v>
      </c>
    </row>
    <row r="9" spans="1:2">
      <c r="A9" s="27"/>
      <c r="B9" s="44" t="s">
        <v>167</v>
      </c>
    </row>
    <row r="10" spans="1:2">
      <c r="A10" s="43" t="s">
        <v>150</v>
      </c>
      <c r="B10" s="27"/>
    </row>
    <row r="13" spans="1:2" s="5" customFormat="1"/>
    <row r="14" spans="1:2" s="5" customFormat="1"/>
    <row r="15" spans="1:2" s="5" customFormat="1"/>
    <row r="16" spans="1:2" s="5" customFormat="1"/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  <row r="29" s="5" customFormat="1"/>
    <row r="30" s="5" customFormat="1"/>
    <row r="31" s="5" customFormat="1"/>
    <row r="32" s="5" customFormat="1"/>
    <row r="33" s="5" customFormat="1"/>
    <row r="34" s="5" customFormat="1"/>
    <row r="35" s="5" customFormat="1"/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42"/>
  <sheetViews>
    <sheetView zoomScale="85" zoomScaleNormal="85" workbookViewId="0">
      <selection activeCell="D2" sqref="D2"/>
    </sheetView>
  </sheetViews>
  <sheetFormatPr defaultRowHeight="15"/>
  <cols>
    <col min="2" max="2" width="17.85546875" bestFit="1" customWidth="1"/>
    <col min="3" max="3" width="18.5703125" bestFit="1" customWidth="1"/>
    <col min="4" max="4" width="23.28515625" customWidth="1"/>
    <col min="7" max="7" width="27" bestFit="1" customWidth="1"/>
  </cols>
  <sheetData>
    <row r="1" spans="1:4">
      <c r="A1" s="1" t="s">
        <v>31</v>
      </c>
    </row>
    <row r="2" spans="1:4" ht="15.75">
      <c r="A2" s="38" t="s">
        <v>1</v>
      </c>
      <c r="B2" s="38" t="s">
        <v>32</v>
      </c>
      <c r="C2" s="38" t="s">
        <v>33</v>
      </c>
      <c r="D2" s="38" t="s">
        <v>178</v>
      </c>
    </row>
    <row r="3" spans="1:4" ht="15.75">
      <c r="A3" s="19" t="s">
        <v>34</v>
      </c>
      <c r="B3" s="46">
        <v>0.25</v>
      </c>
      <c r="C3" s="46">
        <v>0.19</v>
      </c>
      <c r="D3" s="46">
        <v>0.44</v>
      </c>
    </row>
    <row r="4" spans="1:4" ht="15.75">
      <c r="A4" s="19" t="s">
        <v>35</v>
      </c>
      <c r="B4" s="46">
        <v>0.41</v>
      </c>
      <c r="C4" s="46">
        <v>0.3</v>
      </c>
      <c r="D4" s="46">
        <v>0.71</v>
      </c>
    </row>
    <row r="5" spans="1:4" ht="15.75">
      <c r="A5" s="19" t="s">
        <v>36</v>
      </c>
      <c r="B5" s="46">
        <v>0.41</v>
      </c>
      <c r="C5" s="46">
        <v>0.16</v>
      </c>
      <c r="D5" s="46">
        <v>0.56999999999999995</v>
      </c>
    </row>
    <row r="6" spans="1:4" ht="15.75">
      <c r="A6" s="19" t="s">
        <v>37</v>
      </c>
      <c r="B6" s="46">
        <v>0.51</v>
      </c>
      <c r="C6" s="46">
        <v>0.17</v>
      </c>
      <c r="D6" s="46">
        <v>0.68</v>
      </c>
    </row>
    <row r="7" spans="1:4" ht="15.75">
      <c r="A7" s="19" t="s">
        <v>38</v>
      </c>
      <c r="B7" s="46">
        <v>0.69</v>
      </c>
      <c r="C7" s="46">
        <v>0.22</v>
      </c>
      <c r="D7" s="46">
        <v>0.90999999999999992</v>
      </c>
    </row>
    <row r="8" spans="1:4" ht="15.75">
      <c r="A8" s="19" t="s">
        <v>21</v>
      </c>
      <c r="B8" s="46">
        <v>0.73</v>
      </c>
      <c r="C8" s="46">
        <v>0.22</v>
      </c>
      <c r="D8" s="46">
        <v>0.95</v>
      </c>
    </row>
    <row r="9" spans="1:4" ht="15.75">
      <c r="A9" s="19" t="s">
        <v>22</v>
      </c>
      <c r="B9" s="46">
        <v>0.92</v>
      </c>
      <c r="C9" s="46">
        <v>0.12</v>
      </c>
      <c r="D9" s="46">
        <v>1.04</v>
      </c>
    </row>
    <row r="10" spans="1:4" ht="15.75">
      <c r="A10" s="19" t="s">
        <v>23</v>
      </c>
      <c r="B10" s="46">
        <v>1.21</v>
      </c>
      <c r="C10" s="46">
        <v>0.19</v>
      </c>
      <c r="D10" s="46">
        <v>1.4</v>
      </c>
    </row>
    <row r="11" spans="1:4" ht="15.75">
      <c r="A11" s="19" t="s">
        <v>24</v>
      </c>
      <c r="B11" s="46">
        <v>2.06</v>
      </c>
      <c r="C11" s="46">
        <v>0.22</v>
      </c>
      <c r="D11" s="46">
        <v>2.2800000000000002</v>
      </c>
    </row>
    <row r="12" spans="1:4" ht="15.75">
      <c r="A12" s="19" t="s">
        <v>25</v>
      </c>
      <c r="B12" s="46">
        <v>2.65</v>
      </c>
      <c r="C12" s="46">
        <v>0.35</v>
      </c>
      <c r="D12" s="46">
        <v>3</v>
      </c>
    </row>
    <row r="13" spans="1:4">
      <c r="A13" s="7" t="s">
        <v>39</v>
      </c>
    </row>
    <row r="14" spans="1:4" s="5" customFormat="1"/>
    <row r="16" spans="1:4" s="5" customFormat="1"/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  <row r="29" s="5" customFormat="1"/>
    <row r="30" s="5" customFormat="1"/>
    <row r="31" s="5" customFormat="1"/>
    <row r="32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11"/>
  <sheetViews>
    <sheetView topLeftCell="B1" workbookViewId="0">
      <selection activeCell="S18" sqref="S18"/>
    </sheetView>
  </sheetViews>
  <sheetFormatPr defaultRowHeight="15"/>
  <cols>
    <col min="1" max="1" width="28.5703125" customWidth="1"/>
    <col min="7" max="18" width="8.7109375" style="5"/>
  </cols>
  <sheetData>
    <row r="1" spans="1:23">
      <c r="A1" s="1" t="s">
        <v>40</v>
      </c>
      <c r="B1" s="27"/>
      <c r="C1" s="27"/>
    </row>
    <row r="2" spans="1:23">
      <c r="A2" s="47" t="s">
        <v>41</v>
      </c>
      <c r="B2" s="47" t="s">
        <v>42</v>
      </c>
      <c r="C2" s="47" t="s">
        <v>43</v>
      </c>
      <c r="D2" s="5"/>
      <c r="E2" s="5"/>
      <c r="F2" s="5"/>
      <c r="S2" s="5"/>
      <c r="T2" s="5"/>
      <c r="U2" s="5"/>
      <c r="V2" s="5"/>
      <c r="W2" s="5"/>
    </row>
    <row r="3" spans="1:23">
      <c r="A3" s="48" t="s">
        <v>44</v>
      </c>
      <c r="B3" s="49">
        <v>27516.828000000001</v>
      </c>
      <c r="C3" s="50">
        <v>13000</v>
      </c>
      <c r="D3" s="5"/>
      <c r="E3" s="5"/>
      <c r="F3" s="5"/>
      <c r="S3" s="10"/>
      <c r="T3" s="5"/>
      <c r="U3" s="11"/>
      <c r="V3" s="5"/>
      <c r="W3" s="5"/>
    </row>
    <row r="4" spans="1:23">
      <c r="A4" s="48" t="s">
        <v>45</v>
      </c>
      <c r="B4" s="49">
        <v>45399.421000000002</v>
      </c>
      <c r="C4" s="50">
        <v>84723</v>
      </c>
      <c r="D4" s="5"/>
      <c r="E4" s="5"/>
      <c r="F4" s="5"/>
      <c r="S4" s="5"/>
      <c r="T4" s="5"/>
      <c r="U4" s="5"/>
      <c r="V4" s="5"/>
      <c r="W4" s="5"/>
    </row>
    <row r="5" spans="1:23">
      <c r="A5" s="48" t="s">
        <v>46</v>
      </c>
      <c r="B5" s="50">
        <v>18371</v>
      </c>
      <c r="C5" s="50">
        <v>48422</v>
      </c>
      <c r="D5" s="5"/>
      <c r="E5" s="5"/>
      <c r="F5" s="5"/>
      <c r="S5" s="5"/>
      <c r="T5" s="5"/>
      <c r="U5" s="5"/>
      <c r="V5" s="5"/>
      <c r="W5" s="5"/>
    </row>
    <row r="6" spans="1:23">
      <c r="A6" s="7" t="s">
        <v>39</v>
      </c>
      <c r="B6" s="27"/>
      <c r="C6" s="27"/>
      <c r="D6" s="5"/>
      <c r="E6" s="5"/>
      <c r="F6" s="5"/>
      <c r="S6" s="8"/>
      <c r="T6" s="9"/>
      <c r="U6" s="5"/>
      <c r="V6" s="5"/>
      <c r="W6" s="5"/>
    </row>
    <row r="7" spans="1:23">
      <c r="A7" s="5"/>
      <c r="B7" s="5"/>
      <c r="C7" s="5"/>
      <c r="D7" s="5"/>
      <c r="E7" s="5"/>
      <c r="F7" s="5"/>
      <c r="S7" s="8"/>
      <c r="T7" s="9"/>
      <c r="U7" s="5"/>
      <c r="V7" s="5"/>
      <c r="W7" s="5"/>
    </row>
    <row r="8" spans="1:23">
      <c r="A8" s="5"/>
      <c r="B8" s="5"/>
      <c r="C8" s="5"/>
      <c r="D8" s="5"/>
      <c r="E8" s="5"/>
      <c r="F8" s="5"/>
      <c r="S8" s="9"/>
      <c r="T8" s="9"/>
      <c r="U8" s="5"/>
      <c r="V8" s="5"/>
      <c r="W8" s="5"/>
    </row>
    <row r="9" spans="1:23">
      <c r="A9" s="5"/>
      <c r="B9" s="5"/>
      <c r="C9" s="5"/>
      <c r="D9" s="5"/>
      <c r="E9" s="5"/>
      <c r="F9" s="5"/>
      <c r="S9" s="10"/>
      <c r="T9" s="10"/>
      <c r="U9" s="10"/>
      <c r="V9" s="5"/>
      <c r="W9" s="5"/>
    </row>
    <row r="10" spans="1:23">
      <c r="A10" s="5"/>
      <c r="B10" s="5"/>
      <c r="C10" s="5"/>
      <c r="D10" s="5"/>
      <c r="E10" s="5"/>
      <c r="F10" s="5"/>
      <c r="S10" s="5"/>
      <c r="T10" s="5"/>
      <c r="U10" s="5"/>
      <c r="V10" s="5"/>
      <c r="W10" s="5"/>
    </row>
    <row r="11" spans="1:23">
      <c r="A11" s="5"/>
      <c r="B11" s="5"/>
      <c r="C11" s="5"/>
      <c r="D11" s="5"/>
      <c r="E11" s="5"/>
      <c r="F11" s="5"/>
      <c r="S11" s="5"/>
      <c r="T11" s="5"/>
      <c r="U11" s="5"/>
      <c r="V11" s="5"/>
      <c r="W11" s="5"/>
    </row>
  </sheetData>
  <pageMargins left="0.7" right="0.7" top="0.75" bottom="0.75" header="0.3" footer="0.3"/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>
  <dimension ref="A1:W29"/>
  <sheetViews>
    <sheetView zoomScale="55" zoomScaleNormal="55" workbookViewId="0">
      <selection activeCell="A13" sqref="A13"/>
    </sheetView>
  </sheetViews>
  <sheetFormatPr defaultRowHeight="15"/>
  <cols>
    <col min="1" max="1" width="30" customWidth="1"/>
    <col min="2" max="2" width="8.85546875" bestFit="1" customWidth="1"/>
    <col min="3" max="3" width="10.7109375" style="51" bestFit="1" customWidth="1"/>
    <col min="4" max="5" width="8.85546875" style="51" bestFit="1" customWidth="1"/>
    <col min="6" max="6" width="8.7109375" style="51"/>
    <col min="7" max="8" width="8" style="51" bestFit="1" customWidth="1"/>
    <col min="9" max="13" width="8" bestFit="1" customWidth="1"/>
    <col min="14" max="16" width="9" bestFit="1" customWidth="1"/>
    <col min="17" max="17" width="8.5703125" bestFit="1" customWidth="1"/>
    <col min="18" max="18" width="8.7109375" bestFit="1" customWidth="1"/>
    <col min="19" max="19" width="8.85546875" bestFit="1" customWidth="1"/>
    <col min="20" max="20" width="8.7109375" bestFit="1" customWidth="1"/>
    <col min="21" max="21" width="7.42578125" bestFit="1" customWidth="1"/>
  </cols>
  <sheetData>
    <row r="1" spans="1:23">
      <c r="A1" s="12" t="s">
        <v>168</v>
      </c>
    </row>
    <row r="2" spans="1:23" ht="15.75">
      <c r="A2" s="64" t="s">
        <v>1</v>
      </c>
      <c r="B2" s="65" t="s">
        <v>47</v>
      </c>
      <c r="C2" s="56"/>
      <c r="D2" s="57"/>
      <c r="E2" s="57"/>
      <c r="F2" s="57"/>
      <c r="G2" s="57"/>
      <c r="H2" s="5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5.75">
      <c r="A3" s="59" t="s">
        <v>21</v>
      </c>
      <c r="B3" s="62">
        <v>1.4806448999999999</v>
      </c>
      <c r="C3" s="58"/>
      <c r="D3" s="58"/>
      <c r="E3" s="58"/>
      <c r="F3" s="58"/>
      <c r="G3" s="58"/>
      <c r="H3" s="58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>
      <c r="A4" s="63" t="s">
        <v>22</v>
      </c>
      <c r="B4" s="62">
        <v>1.5518101999999998</v>
      </c>
      <c r="C4" s="58"/>
      <c r="D4" s="58"/>
      <c r="E4" s="58"/>
      <c r="F4" s="58"/>
      <c r="G4" s="58"/>
      <c r="H4" s="5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5.75">
      <c r="A5" s="63" t="s">
        <v>23</v>
      </c>
      <c r="B5" s="62">
        <v>1.9026707</v>
      </c>
      <c r="C5" s="58"/>
      <c r="D5" s="58"/>
      <c r="E5" s="58"/>
      <c r="F5" s="58"/>
      <c r="G5" s="58"/>
      <c r="H5" s="58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>
      <c r="A6" s="63" t="s">
        <v>24</v>
      </c>
      <c r="B6" s="62">
        <v>2.0398307999999998</v>
      </c>
      <c r="C6" s="53"/>
      <c r="D6" s="53"/>
      <c r="E6" s="53"/>
      <c r="F6" s="53"/>
      <c r="G6" s="53"/>
      <c r="H6" s="5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5.75">
      <c r="A7" s="60" t="s">
        <v>48</v>
      </c>
      <c r="B7" s="62">
        <v>2.6221692999999999</v>
      </c>
      <c r="C7" s="53"/>
      <c r="D7" s="53"/>
      <c r="E7" s="53"/>
      <c r="F7" s="53"/>
      <c r="G7" s="53"/>
      <c r="H7" s="53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>
      <c r="A8" s="61" t="s">
        <v>50</v>
      </c>
      <c r="B8" s="53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s="5" customFormat="1" ht="15.75">
      <c r="A9" s="61" t="s">
        <v>51</v>
      </c>
      <c r="B9" s="53"/>
      <c r="C9" s="52"/>
      <c r="D9" s="51"/>
      <c r="E9" s="51"/>
      <c r="F9" s="51"/>
      <c r="G9" s="51"/>
      <c r="H9" s="51"/>
    </row>
    <row r="10" spans="1:23" s="5" customFormat="1" ht="15.75">
      <c r="A10" s="52"/>
      <c r="B10" s="53"/>
      <c r="C10" s="52"/>
      <c r="D10" s="51"/>
      <c r="E10" s="51"/>
      <c r="F10" s="51"/>
      <c r="G10" s="51"/>
      <c r="H10" s="51"/>
    </row>
    <row r="11" spans="1:23" s="5" customFormat="1" ht="15.75">
      <c r="A11" s="52"/>
      <c r="B11" s="53"/>
      <c r="C11" s="52"/>
      <c r="D11" s="51"/>
      <c r="E11" s="51"/>
      <c r="F11" s="51"/>
      <c r="G11" s="51"/>
      <c r="H11" s="51"/>
    </row>
    <row r="12" spans="1:23" s="5" customFormat="1" ht="15.75">
      <c r="A12" s="52"/>
      <c r="B12" s="53"/>
      <c r="C12" s="52"/>
      <c r="D12" s="51"/>
      <c r="E12" s="51"/>
      <c r="F12" s="51"/>
      <c r="G12" s="51"/>
      <c r="H12" s="51"/>
    </row>
    <row r="13" spans="1:23" s="5" customFormat="1" ht="15.75">
      <c r="A13" s="52"/>
      <c r="B13" s="53"/>
      <c r="C13" s="52"/>
      <c r="D13" s="51"/>
      <c r="E13" s="51"/>
      <c r="F13" s="51"/>
      <c r="G13" s="51"/>
      <c r="H13" s="51"/>
    </row>
    <row r="14" spans="1:23" s="5" customFormat="1" ht="15.75">
      <c r="A14" s="52"/>
      <c r="B14" s="53"/>
      <c r="C14" s="52"/>
      <c r="D14" s="51"/>
      <c r="E14" s="51"/>
      <c r="F14" s="51"/>
      <c r="G14" s="51"/>
      <c r="H14" s="51"/>
    </row>
    <row r="15" spans="1:23" s="5" customFormat="1" ht="15.75">
      <c r="A15" s="52"/>
      <c r="B15" s="53"/>
      <c r="C15" s="52"/>
      <c r="D15" s="51"/>
      <c r="E15" s="51"/>
      <c r="F15" s="51"/>
      <c r="G15" s="51"/>
      <c r="H15" s="51"/>
    </row>
    <row r="16" spans="1:23" s="5" customFormat="1" ht="15.75">
      <c r="A16" s="52"/>
      <c r="B16" s="53"/>
      <c r="C16" s="52"/>
      <c r="D16" s="51"/>
      <c r="E16" s="51"/>
      <c r="F16" s="51"/>
      <c r="G16" s="51"/>
      <c r="H16" s="51"/>
    </row>
    <row r="17" spans="1:23" s="5" customFormat="1" ht="15.75">
      <c r="A17" s="52"/>
      <c r="B17" s="53"/>
      <c r="C17" s="52"/>
      <c r="D17" s="51"/>
      <c r="E17" s="51"/>
      <c r="F17" s="51"/>
      <c r="G17" s="51"/>
      <c r="H17" s="51"/>
    </row>
    <row r="18" spans="1:23" s="5" customFormat="1" ht="15.75">
      <c r="A18" s="52"/>
      <c r="B18" s="53"/>
      <c r="C18" s="52"/>
      <c r="D18" s="51"/>
      <c r="E18" s="51"/>
      <c r="F18" s="51"/>
      <c r="G18" s="51"/>
      <c r="H18" s="51"/>
    </row>
    <row r="19" spans="1:23" s="5" customFormat="1" ht="15.75">
      <c r="A19" s="52"/>
      <c r="B19" s="53"/>
      <c r="C19" s="52"/>
      <c r="D19" s="51"/>
      <c r="E19" s="51"/>
      <c r="F19" s="51"/>
      <c r="G19" s="51"/>
      <c r="H19" s="51"/>
    </row>
    <row r="20" spans="1:23" s="5" customFormat="1" ht="15.75">
      <c r="A20" s="52"/>
      <c r="B20" s="53"/>
      <c r="C20" s="52"/>
      <c r="D20" s="51"/>
      <c r="E20" s="51"/>
      <c r="F20" s="51"/>
      <c r="G20" s="51"/>
      <c r="H20" s="51"/>
    </row>
    <row r="21" spans="1:23" s="5" customFormat="1" ht="15.75">
      <c r="A21" s="52"/>
      <c r="B21" s="53"/>
      <c r="C21" s="52"/>
      <c r="D21" s="51"/>
      <c r="E21" s="51"/>
      <c r="F21" s="51"/>
      <c r="G21" s="51"/>
      <c r="H21" s="51"/>
    </row>
    <row r="22" spans="1:23" s="5" customFormat="1" ht="15.75">
      <c r="A22" s="52"/>
      <c r="B22" s="53"/>
      <c r="C22" s="52"/>
      <c r="D22" s="51"/>
      <c r="E22" s="51"/>
      <c r="F22" s="51"/>
      <c r="G22" s="51"/>
      <c r="H22" s="51"/>
    </row>
    <row r="23" spans="1:23" s="5" customFormat="1" ht="15.75">
      <c r="A23" s="52"/>
      <c r="B23" s="53"/>
      <c r="C23" s="52"/>
      <c r="D23" s="51"/>
      <c r="E23" s="51"/>
      <c r="F23" s="51"/>
      <c r="G23" s="51"/>
      <c r="H23" s="51"/>
    </row>
    <row r="24" spans="1:23" s="5" customFormat="1" ht="15.75">
      <c r="A24" s="52"/>
      <c r="B24" s="53"/>
      <c r="C24" s="52"/>
      <c r="D24" s="51"/>
      <c r="E24" s="51"/>
      <c r="F24" s="51"/>
      <c r="G24" s="51"/>
      <c r="H24" s="51"/>
    </row>
    <row r="25" spans="1:23" s="5" customFormat="1" ht="15.75">
      <c r="A25" s="52"/>
      <c r="B25" s="53"/>
      <c r="C25" s="52"/>
      <c r="D25" s="51"/>
      <c r="E25" s="51"/>
      <c r="F25" s="51"/>
      <c r="G25" s="51"/>
      <c r="H25" s="51"/>
    </row>
    <row r="26" spans="1:23">
      <c r="A26" s="5"/>
      <c r="B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>
      <c r="A27" s="5"/>
      <c r="B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>
      <c r="A28" s="5"/>
      <c r="B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>
      <c r="A29" s="5"/>
      <c r="B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</sheetData>
  <pageMargins left="0.7" right="0.7" top="0.75" bottom="0.75" header="0.3" footer="0.3"/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>
  <dimension ref="A1:H26"/>
  <sheetViews>
    <sheetView zoomScale="115" zoomScaleNormal="115" workbookViewId="0">
      <selection activeCell="F3" sqref="F3"/>
    </sheetView>
  </sheetViews>
  <sheetFormatPr defaultRowHeight="15"/>
  <cols>
    <col min="3" max="3" width="12.85546875" customWidth="1"/>
  </cols>
  <sheetData>
    <row r="1" spans="1:8">
      <c r="A1" s="1" t="s">
        <v>52</v>
      </c>
      <c r="B1" s="27"/>
      <c r="C1" s="27"/>
      <c r="D1" s="27"/>
    </row>
    <row r="2" spans="1:8">
      <c r="A2" s="64" t="s">
        <v>1</v>
      </c>
      <c r="B2" s="68" t="s">
        <v>53</v>
      </c>
      <c r="C2" s="68" t="s">
        <v>54</v>
      </c>
      <c r="D2" s="69" t="s">
        <v>55</v>
      </c>
      <c r="E2" s="5"/>
      <c r="F2" s="5"/>
      <c r="G2" s="5"/>
      <c r="H2" s="5"/>
    </row>
    <row r="3" spans="1:8" ht="15.75">
      <c r="A3" s="32" t="s">
        <v>21</v>
      </c>
      <c r="B3" s="62">
        <v>7.5570000000000004</v>
      </c>
      <c r="C3" s="14">
        <v>934</v>
      </c>
      <c r="D3" s="62">
        <v>15.443</v>
      </c>
      <c r="E3" s="5"/>
      <c r="F3" s="5"/>
      <c r="G3" s="5"/>
      <c r="H3" s="5"/>
    </row>
    <row r="4" spans="1:8" ht="15.75">
      <c r="A4" s="32" t="s">
        <v>22</v>
      </c>
      <c r="B4" s="62">
        <v>5.0599999999999996</v>
      </c>
      <c r="C4" s="14">
        <v>963</v>
      </c>
      <c r="D4" s="62">
        <v>12.521000000000001</v>
      </c>
      <c r="E4" s="5"/>
      <c r="F4" s="5"/>
      <c r="G4" s="5"/>
      <c r="H4" s="5"/>
    </row>
    <row r="5" spans="1:8" ht="15.75">
      <c r="A5" s="32" t="s">
        <v>23</v>
      </c>
      <c r="B5" s="62">
        <v>7.0789999999999997</v>
      </c>
      <c r="C5" s="14">
        <v>1214</v>
      </c>
      <c r="D5" s="62">
        <v>12.795999999999999</v>
      </c>
      <c r="E5" s="5"/>
      <c r="F5" s="5"/>
      <c r="G5" s="5"/>
      <c r="H5" s="5"/>
    </row>
    <row r="6" spans="1:8" ht="15.75">
      <c r="A6" s="32" t="s">
        <v>24</v>
      </c>
      <c r="B6" s="62">
        <v>5.8689999999999998</v>
      </c>
      <c r="C6" s="14">
        <v>1189</v>
      </c>
      <c r="D6" s="62">
        <v>22.79</v>
      </c>
      <c r="E6" s="5"/>
      <c r="F6" s="5"/>
      <c r="G6" s="5"/>
      <c r="H6" s="5"/>
    </row>
    <row r="7" spans="1:8" ht="15.75">
      <c r="A7" s="32" t="s">
        <v>25</v>
      </c>
      <c r="B7" s="62">
        <v>6.47</v>
      </c>
      <c r="C7" s="14">
        <v>1472</v>
      </c>
      <c r="D7" s="62">
        <v>37.65</v>
      </c>
      <c r="E7" s="5"/>
      <c r="F7" s="5"/>
      <c r="G7" s="5"/>
      <c r="H7" s="5"/>
    </row>
    <row r="8" spans="1:8" ht="15.75">
      <c r="A8" s="32" t="s">
        <v>50</v>
      </c>
      <c r="B8" s="13"/>
      <c r="C8" s="14"/>
      <c r="D8" s="13"/>
      <c r="E8" s="5"/>
      <c r="F8" s="5"/>
      <c r="G8" s="5"/>
      <c r="H8" s="5"/>
    </row>
    <row r="9" spans="1:8">
      <c r="A9" s="5"/>
      <c r="B9" s="5"/>
      <c r="C9" s="5"/>
      <c r="D9" s="5"/>
      <c r="E9" s="5"/>
      <c r="F9" s="5"/>
      <c r="G9" s="5"/>
      <c r="H9" s="5"/>
    </row>
    <row r="10" spans="1:8" s="5" customFormat="1"/>
    <row r="11" spans="1:8" s="5" customFormat="1"/>
    <row r="12" spans="1:8" s="5" customFormat="1"/>
    <row r="13" spans="1:8" s="5" customFormat="1"/>
    <row r="14" spans="1:8" s="5" customFormat="1"/>
    <row r="15" spans="1:8" s="5" customFormat="1"/>
    <row r="16" spans="1:8" s="5" customFormat="1"/>
    <row r="17" spans="1:8" s="5" customFormat="1"/>
    <row r="18" spans="1:8" s="5" customFormat="1"/>
    <row r="19" spans="1:8" s="5" customFormat="1"/>
    <row r="20" spans="1:8" s="5" customFormat="1"/>
    <row r="21" spans="1:8" s="5" customFormat="1"/>
    <row r="22" spans="1:8" s="5" customFormat="1"/>
    <row r="23" spans="1:8" s="5" customFormat="1"/>
    <row r="24" spans="1:8">
      <c r="A24" s="5"/>
      <c r="B24" s="5"/>
      <c r="C24" s="5"/>
      <c r="D24" s="5"/>
      <c r="E24" s="5"/>
      <c r="F24" s="5"/>
      <c r="G24" s="5"/>
      <c r="H24" s="5"/>
    </row>
    <row r="25" spans="1:8">
      <c r="A25" s="5"/>
      <c r="B25" s="5"/>
      <c r="C25" s="5"/>
      <c r="D25" s="5"/>
      <c r="E25" s="5"/>
      <c r="F25" s="5"/>
      <c r="G25" s="5"/>
      <c r="H25" s="5"/>
    </row>
    <row r="26" spans="1:8">
      <c r="B26" s="5"/>
      <c r="C26" s="5"/>
      <c r="D26" s="5"/>
      <c r="E26" s="5"/>
      <c r="F26" s="5"/>
      <c r="G26" s="5"/>
      <c r="H26" s="5"/>
    </row>
  </sheetData>
  <pageMargins left="0.7" right="0.7" top="0.75" bottom="0.75" header="0.3" footer="0.3"/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>
  <dimension ref="A1:J24"/>
  <sheetViews>
    <sheetView zoomScale="85" zoomScaleNormal="85" workbookViewId="0">
      <selection activeCell="E2" sqref="E2"/>
    </sheetView>
  </sheetViews>
  <sheetFormatPr defaultRowHeight="15"/>
  <cols>
    <col min="2" max="2" width="18.5703125" customWidth="1"/>
    <col min="3" max="3" width="20.42578125" customWidth="1"/>
  </cols>
  <sheetData>
    <row r="1" spans="1:10">
      <c r="A1" s="15" t="s">
        <v>56</v>
      </c>
      <c r="B1" s="27"/>
      <c r="C1" s="27"/>
    </row>
    <row r="2" spans="1:10" ht="47.25">
      <c r="A2" s="72" t="s">
        <v>1</v>
      </c>
      <c r="B2" s="71" t="s">
        <v>57</v>
      </c>
      <c r="C2" s="71" t="s">
        <v>58</v>
      </c>
      <c r="D2" s="5"/>
      <c r="E2" s="5"/>
      <c r="F2" s="5"/>
      <c r="G2" s="5"/>
      <c r="H2" s="5"/>
      <c r="I2" s="5"/>
      <c r="J2" s="5"/>
    </row>
    <row r="3" spans="1:10" ht="15.75">
      <c r="A3" s="14" t="s">
        <v>59</v>
      </c>
      <c r="B3" s="14">
        <v>4</v>
      </c>
      <c r="C3" s="14">
        <v>32</v>
      </c>
      <c r="D3" s="5"/>
      <c r="E3" s="5"/>
      <c r="F3" s="5"/>
      <c r="G3" s="5"/>
      <c r="H3" s="5"/>
      <c r="I3" s="5"/>
      <c r="J3" s="5"/>
    </row>
    <row r="4" spans="1:10" ht="15.75">
      <c r="A4" s="14" t="s">
        <v>49</v>
      </c>
      <c r="B4" s="14">
        <v>16</v>
      </c>
      <c r="C4" s="14">
        <v>184</v>
      </c>
      <c r="D4" s="5"/>
      <c r="E4" s="5"/>
      <c r="F4" s="5"/>
      <c r="G4" s="5"/>
      <c r="H4" s="5"/>
      <c r="I4" s="5"/>
      <c r="J4" s="5"/>
    </row>
    <row r="5" spans="1:10" ht="15.75">
      <c r="A5" s="14" t="s">
        <v>60</v>
      </c>
      <c r="B5" s="14">
        <v>82</v>
      </c>
      <c r="C5" s="14">
        <v>456</v>
      </c>
      <c r="D5" s="5"/>
      <c r="E5" s="5"/>
      <c r="F5" s="5"/>
      <c r="G5" s="5"/>
      <c r="H5" s="5"/>
      <c r="I5" s="5"/>
      <c r="J5" s="5"/>
    </row>
    <row r="6" spans="1:10" ht="15.75">
      <c r="A6" s="73" t="s">
        <v>50</v>
      </c>
      <c r="B6" s="73"/>
      <c r="C6" s="70"/>
      <c r="D6" s="5"/>
      <c r="E6" s="5"/>
      <c r="F6" s="5"/>
      <c r="G6" s="5"/>
      <c r="H6" s="5"/>
      <c r="I6" s="5"/>
      <c r="J6" s="5"/>
    </row>
    <row r="7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s="5" customFormat="1"/>
    <row r="9" spans="1:10" s="5" customFormat="1"/>
    <row r="10" spans="1:10" s="5" customFormat="1"/>
    <row r="11" spans="1:10" s="5" customFormat="1"/>
    <row r="12" spans="1:10" s="5" customFormat="1"/>
    <row r="13" spans="1:10" s="5" customFormat="1"/>
    <row r="14" spans="1:10" s="5" customFormat="1"/>
    <row r="15" spans="1:10" s="5" customFormat="1"/>
    <row r="16" spans="1:10" s="5" customFormat="1"/>
    <row r="17" spans="1:10" s="5" customFormat="1"/>
    <row r="18" spans="1:10" s="5" customFormat="1"/>
    <row r="19" spans="1:10" s="5" customFormat="1"/>
    <row r="20" spans="1:10" s="5" customFormat="1"/>
    <row r="21" spans="1:10" s="5" customFormat="1"/>
    <row r="22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>
      <c r="A24" s="5"/>
      <c r="B24" s="5"/>
      <c r="C24" s="5"/>
      <c r="D24" s="5"/>
      <c r="E24" s="5"/>
      <c r="F24" s="5"/>
      <c r="G24" s="5"/>
      <c r="H24" s="5"/>
      <c r="I24" s="5"/>
      <c r="J24" s="5"/>
    </row>
  </sheetData>
  <pageMargins left="0.7" right="0.7" top="0.75" bottom="0.75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G23" sqref="G23"/>
    </sheetView>
  </sheetViews>
  <sheetFormatPr defaultRowHeight="15"/>
  <cols>
    <col min="1" max="1" width="18.7109375" customWidth="1"/>
    <col min="2" max="2" width="14" customWidth="1"/>
  </cols>
  <sheetData>
    <row r="1" spans="1:3">
      <c r="A1" s="15" t="s">
        <v>61</v>
      </c>
      <c r="B1" s="27"/>
    </row>
    <row r="2" spans="1:3" ht="31.5">
      <c r="A2" s="78" t="s">
        <v>1</v>
      </c>
      <c r="B2" s="77" t="s">
        <v>62</v>
      </c>
      <c r="C2" s="5"/>
    </row>
    <row r="3" spans="1:3" ht="31.5">
      <c r="A3" s="74" t="s">
        <v>63</v>
      </c>
      <c r="B3" s="75">
        <v>7.5</v>
      </c>
      <c r="C3" s="5"/>
    </row>
    <row r="4" spans="1:3" ht="31.5">
      <c r="A4" s="55" t="s">
        <v>64</v>
      </c>
      <c r="B4" s="76">
        <v>15.3</v>
      </c>
      <c r="C4" s="5"/>
    </row>
    <row r="5" spans="1:3">
      <c r="A5" s="27" t="s">
        <v>50</v>
      </c>
      <c r="B5" s="27"/>
    </row>
  </sheetData>
  <pageMargins left="0.7" right="0.7" top="0.75" bottom="0.75" header="0.3" footer="0.3"/>
  <drawing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D3" sqref="D3"/>
    </sheetView>
  </sheetViews>
  <sheetFormatPr defaultRowHeight="15"/>
  <cols>
    <col min="1" max="1" width="25.42578125" customWidth="1"/>
  </cols>
  <sheetData>
    <row r="1" spans="1:3">
      <c r="A1" s="15" t="s">
        <v>65</v>
      </c>
    </row>
    <row r="2" spans="1:3">
      <c r="A2" s="79" t="s">
        <v>1</v>
      </c>
      <c r="B2" s="79" t="s">
        <v>66</v>
      </c>
      <c r="C2" s="27"/>
    </row>
    <row r="3" spans="1:3" ht="30">
      <c r="A3" s="81" t="s">
        <v>67</v>
      </c>
      <c r="B3" s="82">
        <v>4.16</v>
      </c>
      <c r="C3" s="27"/>
    </row>
    <row r="4" spans="1:3" ht="30">
      <c r="A4" s="81" t="s">
        <v>68</v>
      </c>
      <c r="B4" s="82">
        <v>7.88</v>
      </c>
      <c r="C4" s="27"/>
    </row>
    <row r="5" spans="1:3">
      <c r="A5" s="27" t="s">
        <v>50</v>
      </c>
      <c r="B5" s="27"/>
      <c r="C5" s="2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14"/>
  <sheetViews>
    <sheetView zoomScale="55" zoomScaleNormal="55" workbookViewId="0">
      <selection activeCell="D21" sqref="D21"/>
    </sheetView>
  </sheetViews>
  <sheetFormatPr defaultRowHeight="15"/>
  <cols>
    <col min="2" max="2" width="42.85546875" bestFit="1" customWidth="1"/>
    <col min="3" max="3" width="29.85546875" bestFit="1" customWidth="1"/>
    <col min="4" max="4" width="28.7109375" bestFit="1" customWidth="1"/>
    <col min="13" max="13" width="42.28515625" bestFit="1" customWidth="1"/>
  </cols>
  <sheetData>
    <row r="1" spans="1:19">
      <c r="A1" s="1" t="s">
        <v>69</v>
      </c>
      <c r="B1" s="27"/>
      <c r="C1" s="27"/>
      <c r="D1" s="27"/>
    </row>
    <row r="2" spans="1:19">
      <c r="A2" s="87" t="s">
        <v>1</v>
      </c>
      <c r="B2" s="68" t="s">
        <v>70</v>
      </c>
      <c r="C2" s="68" t="s">
        <v>71</v>
      </c>
      <c r="D2" s="69" t="s">
        <v>72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>
      <c r="A3" s="66" t="s">
        <v>21</v>
      </c>
      <c r="B3" s="83">
        <v>2626.91</v>
      </c>
      <c r="C3" s="83">
        <v>322.43</v>
      </c>
      <c r="D3" s="84">
        <v>1167.74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>
      <c r="A4" s="66" t="s">
        <v>22</v>
      </c>
      <c r="B4" s="83">
        <v>2662.96</v>
      </c>
      <c r="C4" s="83">
        <v>105.73</v>
      </c>
      <c r="D4" s="84">
        <v>896.62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>
      <c r="A5" s="66" t="s">
        <v>23</v>
      </c>
      <c r="B5" s="83">
        <v>2865.28</v>
      </c>
      <c r="C5" s="83">
        <v>1563.33</v>
      </c>
      <c r="D5" s="84">
        <v>1098.5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>
      <c r="A6" s="66" t="s">
        <v>24</v>
      </c>
      <c r="B6" s="83">
        <v>3439.53</v>
      </c>
      <c r="C6" s="83">
        <v>1363</v>
      </c>
      <c r="D6" s="84">
        <v>1175.2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>
      <c r="A7" s="66" t="s">
        <v>25</v>
      </c>
      <c r="B7" s="83">
        <v>4068.41</v>
      </c>
      <c r="C7" s="83">
        <v>1815.35</v>
      </c>
      <c r="D7" s="84">
        <v>1687.15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>
      <c r="A8" s="67" t="s">
        <v>73</v>
      </c>
      <c r="B8" s="85"/>
      <c r="C8" s="85"/>
      <c r="D8" s="8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</sheetData>
  <pageMargins left="0.7" right="0.7" top="0.75" bottom="0.75" header="0.3" footer="0.3"/>
  <drawing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>
  <dimension ref="A1:Y6"/>
  <sheetViews>
    <sheetView topLeftCell="B1" workbookViewId="0">
      <selection activeCell="P16" sqref="P16"/>
    </sheetView>
  </sheetViews>
  <sheetFormatPr defaultRowHeight="15"/>
  <sheetData>
    <row r="1" spans="1:25">
      <c r="A1" s="1" t="s">
        <v>74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25" ht="47.25">
      <c r="A2" s="89" t="s">
        <v>103</v>
      </c>
      <c r="B2" s="90" t="s">
        <v>75</v>
      </c>
      <c r="C2" s="90" t="s">
        <v>76</v>
      </c>
      <c r="D2" s="90" t="s">
        <v>77</v>
      </c>
      <c r="E2" s="90" t="s">
        <v>78</v>
      </c>
      <c r="F2" s="90" t="s">
        <v>79</v>
      </c>
      <c r="G2" s="90" t="s">
        <v>80</v>
      </c>
      <c r="H2" s="90" t="s">
        <v>81</v>
      </c>
      <c r="I2" s="90" t="s">
        <v>82</v>
      </c>
      <c r="J2" s="90" t="s">
        <v>83</v>
      </c>
      <c r="K2" s="90" t="s">
        <v>84</v>
      </c>
      <c r="L2" s="90" t="s">
        <v>85</v>
      </c>
      <c r="M2" s="90" t="s">
        <v>86</v>
      </c>
      <c r="N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5.75">
      <c r="A3" s="91" t="s">
        <v>34</v>
      </c>
      <c r="B3" s="14">
        <v>43.76</v>
      </c>
      <c r="C3" s="14">
        <v>49.66</v>
      </c>
      <c r="D3" s="14">
        <v>44.53</v>
      </c>
      <c r="E3" s="14">
        <v>70.849999999999994</v>
      </c>
      <c r="F3" s="14">
        <v>37</v>
      </c>
      <c r="G3" s="14">
        <v>44.55</v>
      </c>
      <c r="H3" s="14">
        <v>77.77</v>
      </c>
      <c r="I3" s="14">
        <v>86.04</v>
      </c>
      <c r="J3" s="14">
        <v>79.37</v>
      </c>
      <c r="K3" s="14">
        <v>96.76</v>
      </c>
      <c r="L3" s="14">
        <v>121.43</v>
      </c>
      <c r="M3" s="14">
        <v>119.8</v>
      </c>
      <c r="N3" s="5"/>
      <c r="O3" s="5"/>
      <c r="P3" s="5"/>
      <c r="Q3" s="5"/>
      <c r="R3" s="5"/>
      <c r="S3" s="5"/>
      <c r="T3" s="5"/>
      <c r="U3" s="5"/>
      <c r="V3" s="51"/>
      <c r="W3" s="51"/>
      <c r="X3" s="51"/>
      <c r="Y3" s="5"/>
    </row>
    <row r="4" spans="1:25" ht="15.75">
      <c r="A4" s="91" t="s">
        <v>38</v>
      </c>
      <c r="B4" s="14">
        <v>63.4</v>
      </c>
      <c r="C4" s="14">
        <v>78.599999999999994</v>
      </c>
      <c r="D4" s="14">
        <v>79</v>
      </c>
      <c r="E4" s="14">
        <v>82.57</v>
      </c>
      <c r="F4" s="14">
        <v>91</v>
      </c>
      <c r="G4" s="14">
        <v>111.46</v>
      </c>
      <c r="H4" s="14">
        <v>98</v>
      </c>
      <c r="I4" s="14">
        <v>134</v>
      </c>
      <c r="J4" s="14">
        <v>138.87</v>
      </c>
      <c r="K4" s="14">
        <v>131.09</v>
      </c>
      <c r="L4" s="14">
        <v>267.10000000000002</v>
      </c>
      <c r="M4" s="14">
        <v>239</v>
      </c>
      <c r="N4" s="5"/>
      <c r="O4" s="5"/>
      <c r="P4" s="5"/>
      <c r="Q4" s="5"/>
      <c r="R4" s="5"/>
      <c r="S4" s="5"/>
      <c r="T4" s="5"/>
      <c r="U4" s="5"/>
      <c r="V4" s="51"/>
      <c r="W4" s="51"/>
      <c r="X4" s="51"/>
      <c r="Y4" s="5"/>
    </row>
    <row r="5" spans="1:25" ht="15.75">
      <c r="A5" s="91" t="s">
        <v>25</v>
      </c>
      <c r="B5" s="14">
        <v>63.4</v>
      </c>
      <c r="C5" s="14">
        <v>79.900000000000006</v>
      </c>
      <c r="D5" s="14">
        <v>84</v>
      </c>
      <c r="E5" s="14">
        <v>93.02</v>
      </c>
      <c r="F5" s="14">
        <v>94</v>
      </c>
      <c r="G5" s="14">
        <v>111.46</v>
      </c>
      <c r="H5" s="14">
        <v>114.96</v>
      </c>
      <c r="I5" s="14">
        <v>136</v>
      </c>
      <c r="J5" s="14">
        <v>145.87</v>
      </c>
      <c r="K5" s="14">
        <v>148.18</v>
      </c>
      <c r="L5" s="14">
        <v>269.32</v>
      </c>
      <c r="M5" s="14">
        <v>289.75</v>
      </c>
      <c r="N5" s="5"/>
      <c r="O5" s="5"/>
      <c r="P5" s="5"/>
      <c r="Q5" s="5"/>
      <c r="R5" s="5"/>
      <c r="S5" s="5"/>
      <c r="T5" s="5"/>
      <c r="U5" s="5"/>
      <c r="V5" s="143"/>
      <c r="W5" s="143"/>
      <c r="X5" s="143"/>
      <c r="Y5" s="5"/>
    </row>
    <row r="6" spans="1:25" ht="15.75">
      <c r="A6" s="88" t="s">
        <v>87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V6" s="51"/>
      <c r="W6" s="51"/>
      <c r="X6" s="51"/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G13"/>
  <sheetViews>
    <sheetView zoomScale="85" zoomScaleNormal="85" workbookViewId="0">
      <selection activeCell="G3" sqref="G3"/>
    </sheetView>
  </sheetViews>
  <sheetFormatPr defaultColWidth="8.7109375" defaultRowHeight="15"/>
  <cols>
    <col min="1" max="1" width="8.7109375" style="27"/>
    <col min="2" max="5" width="12" style="27" customWidth="1"/>
    <col min="6" max="16384" width="8.7109375" style="27"/>
  </cols>
  <sheetData>
    <row r="1" spans="1:7" ht="15.75">
      <c r="A1" s="30" t="s">
        <v>16</v>
      </c>
    </row>
    <row r="2" spans="1:7" ht="15.75">
      <c r="A2" s="141" t="s">
        <v>115</v>
      </c>
      <c r="B2" s="141"/>
      <c r="C2" s="141"/>
      <c r="D2" s="141"/>
      <c r="E2" s="141"/>
    </row>
    <row r="3" spans="1:7" ht="63">
      <c r="A3" s="26"/>
      <c r="B3" s="26" t="s">
        <v>116</v>
      </c>
      <c r="C3" s="26" t="s">
        <v>117</v>
      </c>
      <c r="D3" s="26" t="s">
        <v>118</v>
      </c>
      <c r="E3" s="26" t="s">
        <v>119</v>
      </c>
    </row>
    <row r="4" spans="1:7" ht="15.75">
      <c r="A4" s="19" t="s">
        <v>22</v>
      </c>
      <c r="B4" s="115">
        <v>4.2631739</v>
      </c>
      <c r="C4" s="115">
        <v>2.3086500000000001</v>
      </c>
      <c r="D4" s="115">
        <v>4.7764952000000003</v>
      </c>
      <c r="E4" s="115">
        <f t="shared" ref="E4:E6" si="0">SUM(C4,B4,D4)</f>
        <v>11.348319100000001</v>
      </c>
    </row>
    <row r="5" spans="1:7" ht="15.75">
      <c r="A5" s="19" t="s">
        <v>23</v>
      </c>
      <c r="B5" s="115">
        <v>5.9287400000000003</v>
      </c>
      <c r="C5" s="115">
        <v>2.4264600000000001</v>
      </c>
      <c r="D5" s="115">
        <v>4.3760006000000002</v>
      </c>
      <c r="E5" s="115">
        <f t="shared" si="0"/>
        <v>12.731200600000001</v>
      </c>
    </row>
    <row r="6" spans="1:7" ht="15.75">
      <c r="A6" s="21" t="s">
        <v>24</v>
      </c>
      <c r="B6" s="115">
        <v>7.3951900000000004</v>
      </c>
      <c r="C6" s="115">
        <v>3.0626397999999999</v>
      </c>
      <c r="D6" s="115">
        <v>3.6312026999999998</v>
      </c>
      <c r="E6" s="115">
        <f t="shared" si="0"/>
        <v>14.0890325</v>
      </c>
    </row>
    <row r="7" spans="1:7" ht="31.5">
      <c r="A7" s="21" t="s">
        <v>120</v>
      </c>
      <c r="B7" s="115">
        <v>9.4850600000000007</v>
      </c>
      <c r="C7" s="115">
        <v>3.0378655999999999</v>
      </c>
      <c r="D7" s="115">
        <v>3.2619305000000001</v>
      </c>
      <c r="E7" s="115">
        <f>SUM(C7,B7,D7)</f>
        <v>15.784856100000001</v>
      </c>
    </row>
    <row r="8" spans="1:7">
      <c r="A8" s="142" t="s">
        <v>165</v>
      </c>
      <c r="B8" s="142"/>
      <c r="C8" s="142"/>
      <c r="D8" s="142"/>
      <c r="E8" s="142"/>
      <c r="F8" s="142"/>
      <c r="G8" s="142"/>
    </row>
    <row r="9" spans="1:7">
      <c r="A9" s="142"/>
      <c r="B9" s="142"/>
      <c r="C9" s="142"/>
      <c r="D9" s="142"/>
      <c r="E9" s="142"/>
      <c r="F9" s="142"/>
      <c r="G9" s="142"/>
    </row>
    <row r="10" spans="1:7">
      <c r="A10" s="142"/>
      <c r="B10" s="142"/>
      <c r="C10" s="142"/>
      <c r="D10" s="142"/>
      <c r="E10" s="142"/>
      <c r="F10" s="142"/>
      <c r="G10" s="142"/>
    </row>
    <row r="11" spans="1:7">
      <c r="A11" s="142"/>
      <c r="B11" s="142"/>
      <c r="C11" s="142"/>
      <c r="D11" s="142"/>
      <c r="E11" s="142"/>
      <c r="F11" s="142"/>
      <c r="G11" s="142"/>
    </row>
    <row r="12" spans="1:7">
      <c r="A12" s="142"/>
      <c r="B12" s="142"/>
      <c r="C12" s="142"/>
      <c r="D12" s="142"/>
      <c r="E12" s="142"/>
      <c r="F12" s="142"/>
      <c r="G12" s="142"/>
    </row>
    <row r="13" spans="1:7">
      <c r="A13" s="142"/>
      <c r="B13" s="142"/>
      <c r="C13" s="142"/>
      <c r="D13" s="142"/>
      <c r="E13" s="142"/>
      <c r="F13" s="142"/>
      <c r="G13" s="142"/>
    </row>
  </sheetData>
  <mergeCells count="2">
    <mergeCell ref="A2:E2"/>
    <mergeCell ref="A8:G1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D2" sqref="D2"/>
    </sheetView>
  </sheetViews>
  <sheetFormatPr defaultRowHeight="15"/>
  <cols>
    <col min="1" max="1" width="28.85546875" customWidth="1"/>
    <col min="2" max="2" width="21.85546875" bestFit="1" customWidth="1"/>
    <col min="3" max="3" width="8.140625" bestFit="1" customWidth="1"/>
    <col min="4" max="4" width="12" bestFit="1" customWidth="1"/>
    <col min="5" max="5" width="5" bestFit="1" customWidth="1"/>
  </cols>
  <sheetData>
    <row r="1" spans="1:2">
      <c r="A1" s="15" t="s">
        <v>88</v>
      </c>
      <c r="B1" s="27"/>
    </row>
    <row r="2" spans="1:2">
      <c r="A2" s="39" t="s">
        <v>1</v>
      </c>
      <c r="B2" s="39" t="s">
        <v>89</v>
      </c>
    </row>
    <row r="3" spans="1:2">
      <c r="A3" s="32" t="s">
        <v>90</v>
      </c>
      <c r="B3" s="32">
        <v>50.3</v>
      </c>
    </row>
    <row r="4" spans="1:2">
      <c r="A4" s="32" t="s">
        <v>91</v>
      </c>
      <c r="B4" s="32">
        <v>35.6</v>
      </c>
    </row>
    <row r="5" spans="1:2">
      <c r="A5" s="32" t="s">
        <v>92</v>
      </c>
      <c r="B5" s="32">
        <v>9.6</v>
      </c>
    </row>
    <row r="6" spans="1:2">
      <c r="A6" s="32" t="s">
        <v>93</v>
      </c>
      <c r="B6" s="32">
        <v>2.5</v>
      </c>
    </row>
    <row r="7" spans="1:2">
      <c r="A7" s="32" t="s">
        <v>94</v>
      </c>
      <c r="B7" s="32">
        <v>2</v>
      </c>
    </row>
    <row r="8" spans="1:2">
      <c r="A8" s="7" t="s">
        <v>73</v>
      </c>
      <c r="B8" s="2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8"/>
  <sheetViews>
    <sheetView zoomScale="85" zoomScaleNormal="85" workbookViewId="0">
      <selection activeCell="L25" sqref="L25"/>
    </sheetView>
  </sheetViews>
  <sheetFormatPr defaultRowHeight="15"/>
  <cols>
    <col min="1" max="1" width="30.85546875" customWidth="1"/>
    <col min="2" max="2" width="16.42578125" bestFit="1" customWidth="1"/>
  </cols>
  <sheetData>
    <row r="1" spans="1:13">
      <c r="A1" s="15" t="s">
        <v>95</v>
      </c>
    </row>
    <row r="2" spans="1:13">
      <c r="A2" s="94" t="s">
        <v>1</v>
      </c>
      <c r="B2" s="95" t="s">
        <v>96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5.75">
      <c r="A3" s="92" t="s">
        <v>90</v>
      </c>
      <c r="B3" s="93">
        <v>27.890345649582837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5.75">
      <c r="A4" s="92" t="s">
        <v>91</v>
      </c>
      <c r="B4" s="93">
        <v>33.200000000000003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>
      <c r="A5" s="92" t="s">
        <v>92</v>
      </c>
      <c r="B5" s="93">
        <v>1.6686531585220501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.75">
      <c r="A6" s="92" t="s">
        <v>94</v>
      </c>
      <c r="B6" s="93">
        <v>9.6543504171632897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5.75">
      <c r="A7" s="92" t="s">
        <v>93</v>
      </c>
      <c r="B7" s="93">
        <v>27.532777115613825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7" t="s">
        <v>73</v>
      </c>
      <c r="B8" s="6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</sheetData>
  <pageMargins left="0.7" right="0.7" top="0.75" bottom="0.75" header="0.3" footer="0.3"/>
  <drawing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>
  <dimension ref="A1:F6"/>
  <sheetViews>
    <sheetView zoomScale="115" zoomScaleNormal="115" workbookViewId="0">
      <selection activeCell="F2" sqref="F2"/>
    </sheetView>
  </sheetViews>
  <sheetFormatPr defaultRowHeight="15"/>
  <cols>
    <col min="1" max="1" width="38.42578125" bestFit="1" customWidth="1"/>
    <col min="2" max="2" width="10.140625" bestFit="1" customWidth="1"/>
    <col min="3" max="3" width="20.42578125" bestFit="1" customWidth="1"/>
    <col min="4" max="4" width="18.140625" bestFit="1" customWidth="1"/>
  </cols>
  <sheetData>
    <row r="1" spans="1:6">
      <c r="A1" s="15" t="s">
        <v>97</v>
      </c>
    </row>
    <row r="2" spans="1:6">
      <c r="A2" s="89" t="s">
        <v>1</v>
      </c>
      <c r="B2" s="89" t="s">
        <v>98</v>
      </c>
      <c r="C2" s="89" t="s">
        <v>99</v>
      </c>
      <c r="D2" s="99" t="s">
        <v>100</v>
      </c>
      <c r="E2" s="5"/>
      <c r="F2" s="5"/>
    </row>
    <row r="3" spans="1:6" ht="30">
      <c r="A3" s="101" t="s">
        <v>101</v>
      </c>
      <c r="B3" s="97">
        <v>43</v>
      </c>
      <c r="C3" s="97">
        <v>60</v>
      </c>
      <c r="D3" s="97">
        <v>128</v>
      </c>
      <c r="E3" s="5"/>
      <c r="F3" s="5"/>
    </row>
    <row r="4" spans="1:6">
      <c r="A4" s="101" t="s">
        <v>102</v>
      </c>
      <c r="B4" s="98">
        <v>2956</v>
      </c>
      <c r="C4" s="98">
        <v>4607</v>
      </c>
      <c r="D4" s="98">
        <v>7038</v>
      </c>
      <c r="E4" s="5"/>
      <c r="F4" s="5"/>
    </row>
    <row r="5" spans="1:6">
      <c r="A5" s="37" t="s">
        <v>73</v>
      </c>
      <c r="B5" s="100"/>
      <c r="C5" s="100"/>
      <c r="D5" s="100"/>
      <c r="E5" s="5"/>
      <c r="F5" s="5"/>
    </row>
    <row r="6" spans="1:6">
      <c r="A6" s="5"/>
      <c r="B6" s="5"/>
      <c r="C6" s="5"/>
      <c r="D6" s="5"/>
      <c r="E6" s="5"/>
      <c r="F6" s="5"/>
    </row>
  </sheetData>
  <pageMargins left="0.7" right="0.7" top="0.75" bottom="0.75" header="0.3" footer="0.3"/>
  <drawing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>
  <dimension ref="A1:B13"/>
  <sheetViews>
    <sheetView zoomScale="115" zoomScaleNormal="115" workbookViewId="0">
      <selection activeCell="F2" sqref="F2"/>
    </sheetView>
  </sheetViews>
  <sheetFormatPr defaultRowHeight="15"/>
  <cols>
    <col min="2" max="2" width="14.140625" customWidth="1"/>
  </cols>
  <sheetData>
    <row r="1" spans="1:2" ht="15.75">
      <c r="A1" s="15" t="s">
        <v>105</v>
      </c>
    </row>
    <row r="2" spans="1:2" ht="31.5">
      <c r="A2" s="103" t="s">
        <v>103</v>
      </c>
      <c r="B2" s="104" t="s">
        <v>104</v>
      </c>
    </row>
    <row r="3" spans="1:2" ht="15.75">
      <c r="A3" s="54">
        <v>2014</v>
      </c>
      <c r="B3" s="106">
        <v>5.4</v>
      </c>
    </row>
    <row r="4" spans="1:2" ht="15.75">
      <c r="A4" s="54">
        <v>2015</v>
      </c>
      <c r="B4" s="106">
        <v>7.9</v>
      </c>
    </row>
    <row r="5" spans="1:2" ht="15.75">
      <c r="A5" s="54">
        <v>2016</v>
      </c>
      <c r="B5" s="106">
        <v>12.9</v>
      </c>
    </row>
    <row r="6" spans="1:2" ht="15.75">
      <c r="A6" s="54">
        <v>2017</v>
      </c>
      <c r="B6" s="106">
        <v>13.7</v>
      </c>
    </row>
    <row r="7" spans="1:2" ht="15.75">
      <c r="A7" s="54">
        <v>2018</v>
      </c>
      <c r="B7" s="106">
        <v>10.5</v>
      </c>
    </row>
    <row r="8" spans="1:2" ht="15.75">
      <c r="A8" s="54">
        <v>2019</v>
      </c>
      <c r="B8" s="106">
        <v>8.5</v>
      </c>
    </row>
    <row r="9" spans="1:2" ht="15.75">
      <c r="A9" s="54">
        <v>2020</v>
      </c>
      <c r="B9" s="106">
        <v>7</v>
      </c>
    </row>
    <row r="10" spans="1:2" ht="15.75">
      <c r="A10" s="54">
        <v>2021</v>
      </c>
      <c r="B10" s="106">
        <v>11.9</v>
      </c>
    </row>
    <row r="11" spans="1:2" ht="15.75">
      <c r="A11" s="54">
        <v>2022</v>
      </c>
      <c r="B11" s="106">
        <v>12.2</v>
      </c>
    </row>
    <row r="12" spans="1:2" ht="15.75">
      <c r="A12" s="102">
        <v>2023</v>
      </c>
      <c r="B12" s="107">
        <v>12.4</v>
      </c>
    </row>
    <row r="13" spans="1:2" ht="15.75">
      <c r="A13" s="67" t="s">
        <v>106</v>
      </c>
      <c r="B13" s="105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G22" sqref="G22"/>
    </sheetView>
  </sheetViews>
  <sheetFormatPr defaultRowHeight="15"/>
  <cols>
    <col min="1" max="1" width="34.85546875" customWidth="1"/>
    <col min="2" max="2" width="28.85546875" bestFit="1" customWidth="1"/>
    <col min="3" max="3" width="35.42578125" bestFit="1" customWidth="1"/>
  </cols>
  <sheetData>
    <row r="1" spans="1:3" ht="15.75">
      <c r="A1" s="18" t="s">
        <v>107</v>
      </c>
    </row>
    <row r="2" spans="1:3">
      <c r="A2" s="39" t="s">
        <v>108</v>
      </c>
      <c r="B2" s="39" t="s">
        <v>109</v>
      </c>
      <c r="C2" s="39" t="s">
        <v>110</v>
      </c>
    </row>
    <row r="3" spans="1:3">
      <c r="A3" s="32" t="s">
        <v>111</v>
      </c>
      <c r="B3" s="32">
        <v>7</v>
      </c>
      <c r="C3" s="32">
        <v>9</v>
      </c>
    </row>
    <row r="4" spans="1:3">
      <c r="A4" s="32" t="s">
        <v>112</v>
      </c>
      <c r="B4" s="32">
        <v>19</v>
      </c>
      <c r="C4" s="32">
        <v>42</v>
      </c>
    </row>
    <row r="5" spans="1:3">
      <c r="A5" s="32" t="s">
        <v>113</v>
      </c>
      <c r="B5" s="32">
        <v>27</v>
      </c>
      <c r="C5" s="32">
        <v>47</v>
      </c>
    </row>
    <row r="6" spans="1:3">
      <c r="A6" s="7" t="s">
        <v>114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63"/>
  <sheetViews>
    <sheetView zoomScale="115" zoomScaleNormal="115" workbookViewId="0">
      <selection activeCell="G2" sqref="G2"/>
    </sheetView>
  </sheetViews>
  <sheetFormatPr defaultRowHeight="15"/>
  <cols>
    <col min="1" max="1" width="13.5703125" customWidth="1"/>
  </cols>
  <sheetData>
    <row r="1" spans="1:4">
      <c r="A1" s="15" t="s">
        <v>128</v>
      </c>
    </row>
    <row r="2" spans="1:4" s="5" customFormat="1" ht="31.5">
      <c r="A2" s="112" t="s">
        <v>1</v>
      </c>
      <c r="B2" s="113" t="s">
        <v>129</v>
      </c>
      <c r="C2" s="113" t="s">
        <v>130</v>
      </c>
      <c r="D2" s="77" t="s">
        <v>131</v>
      </c>
    </row>
    <row r="3" spans="1:4" s="5" customFormat="1" ht="15.75">
      <c r="A3" s="114" t="s">
        <v>132</v>
      </c>
      <c r="B3" s="115">
        <v>49.230000000000004</v>
      </c>
      <c r="C3" s="115">
        <v>38.57</v>
      </c>
      <c r="D3" s="116">
        <v>32.39</v>
      </c>
    </row>
    <row r="4" spans="1:4" s="5" customFormat="1" ht="15.75">
      <c r="A4" s="114" t="s">
        <v>133</v>
      </c>
      <c r="B4" s="115">
        <v>18.509999999999998</v>
      </c>
      <c r="C4" s="115">
        <v>30.44</v>
      </c>
      <c r="D4" s="116">
        <v>37.65</v>
      </c>
    </row>
    <row r="5" spans="1:4" s="5" customFormat="1" ht="15.75">
      <c r="A5" s="114" t="s">
        <v>134</v>
      </c>
      <c r="B5" s="115">
        <v>10.620000000000001</v>
      </c>
      <c r="C5" s="115">
        <v>8.6</v>
      </c>
      <c r="D5" s="116">
        <v>6.93</v>
      </c>
    </row>
    <row r="6" spans="1:4" s="5" customFormat="1" ht="15.75">
      <c r="A6" s="114" t="s">
        <v>135</v>
      </c>
      <c r="B6" s="115">
        <v>10.38</v>
      </c>
      <c r="C6" s="115">
        <v>11.959999999999999</v>
      </c>
      <c r="D6" s="116">
        <v>12.85</v>
      </c>
    </row>
    <row r="7" spans="1:4" s="5" customFormat="1" ht="15.75">
      <c r="A7" s="114" t="s">
        <v>136</v>
      </c>
      <c r="B7" s="115">
        <v>5.8000000000000007</v>
      </c>
      <c r="C7" s="115">
        <v>4.07</v>
      </c>
      <c r="D7" s="116">
        <v>3.19</v>
      </c>
    </row>
    <row r="8" spans="1:4" s="5" customFormat="1" ht="15.75">
      <c r="A8" s="114" t="s">
        <v>137</v>
      </c>
      <c r="B8" s="115">
        <v>2.48</v>
      </c>
      <c r="C8" s="115">
        <v>2.13</v>
      </c>
      <c r="D8" s="116">
        <v>1.87</v>
      </c>
    </row>
    <row r="9" spans="1:4" s="5" customFormat="1" ht="15.75">
      <c r="A9" s="114" t="s">
        <v>138</v>
      </c>
      <c r="B9" s="115">
        <v>1.8499999999999999</v>
      </c>
      <c r="C9" s="115">
        <v>2.15</v>
      </c>
      <c r="D9" s="116">
        <v>1.9900000000000002</v>
      </c>
    </row>
    <row r="10" spans="1:4" s="5" customFormat="1" ht="15.75">
      <c r="A10" s="114" t="s">
        <v>139</v>
      </c>
      <c r="B10" s="115">
        <v>1.1299999999999999</v>
      </c>
      <c r="C10" s="115">
        <v>0.85000000000000009</v>
      </c>
      <c r="D10" s="116">
        <v>0.69</v>
      </c>
    </row>
    <row r="11" spans="1:4" s="5" customFormat="1" ht="15.75">
      <c r="A11" s="117" t="s">
        <v>140</v>
      </c>
      <c r="B11" s="118">
        <v>1.0699999999999998</v>
      </c>
      <c r="C11" s="118">
        <v>1.22</v>
      </c>
      <c r="D11" s="119">
        <v>2.44</v>
      </c>
    </row>
    <row r="12" spans="1:4" s="5" customFormat="1">
      <c r="A12" s="111" t="s">
        <v>149</v>
      </c>
      <c r="B12" s="110"/>
      <c r="C12" s="108"/>
      <c r="D12" s="109"/>
    </row>
    <row r="13" spans="1:4" s="5" customFormat="1"/>
    <row r="14" spans="1:4" s="5" customFormat="1"/>
    <row r="15" spans="1:4" s="5" customFormat="1"/>
    <row r="16" spans="1:4" s="5" customFormat="1"/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  <row r="29" s="5" customFormat="1"/>
    <row r="30" s="5" customFormat="1"/>
    <row r="31" s="5" customFormat="1"/>
    <row r="32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>
  <dimension ref="A1:F6"/>
  <sheetViews>
    <sheetView zoomScale="115" zoomScaleNormal="115" workbookViewId="0">
      <selection activeCell="E2" sqref="E2"/>
    </sheetView>
  </sheetViews>
  <sheetFormatPr defaultRowHeight="15"/>
  <cols>
    <col min="3" max="3" width="11.85546875" bestFit="1" customWidth="1"/>
  </cols>
  <sheetData>
    <row r="1" spans="1:6">
      <c r="A1" s="15" t="s">
        <v>141</v>
      </c>
    </row>
    <row r="2" spans="1:6" ht="15.75">
      <c r="A2" s="121" t="s">
        <v>1</v>
      </c>
      <c r="B2" s="121" t="s">
        <v>142</v>
      </c>
      <c r="C2" s="121" t="s">
        <v>143</v>
      </c>
    </row>
    <row r="3" spans="1:6" ht="15.75">
      <c r="A3" s="120" t="s">
        <v>23</v>
      </c>
      <c r="B3" s="120">
        <v>74.7</v>
      </c>
      <c r="C3" s="120">
        <v>25.3</v>
      </c>
    </row>
    <row r="4" spans="1:6" ht="15.75">
      <c r="A4" s="120" t="s">
        <v>130</v>
      </c>
      <c r="B4" s="120">
        <v>61.1</v>
      </c>
      <c r="C4" s="120">
        <v>38.9</v>
      </c>
    </row>
    <row r="5" spans="1:6" ht="15.75">
      <c r="A5" s="120" t="s">
        <v>131</v>
      </c>
      <c r="B5" s="120">
        <v>55.9</v>
      </c>
      <c r="C5" s="120">
        <v>44.1</v>
      </c>
    </row>
    <row r="6" spans="1:6">
      <c r="A6" s="24" t="s">
        <v>149</v>
      </c>
      <c r="B6" s="25"/>
      <c r="C6" s="25"/>
      <c r="D6" s="25"/>
      <c r="E6" s="25"/>
      <c r="F6" s="25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F2" sqref="F2"/>
    </sheetView>
  </sheetViews>
  <sheetFormatPr defaultColWidth="8.7109375" defaultRowHeight="15"/>
  <cols>
    <col min="1" max="1" width="12.5703125" style="5" bestFit="1" customWidth="1"/>
    <col min="2" max="2" width="10.140625" style="5" bestFit="1" customWidth="1"/>
    <col min="3" max="3" width="14.85546875" style="5" customWidth="1"/>
    <col min="4" max="16384" width="8.7109375" style="5"/>
  </cols>
  <sheetData>
    <row r="1" spans="1:3" ht="15.75">
      <c r="A1" s="123" t="s">
        <v>169</v>
      </c>
    </row>
    <row r="2" spans="1:3" ht="31.5">
      <c r="A2" s="40" t="s">
        <v>1</v>
      </c>
      <c r="B2" s="28" t="s">
        <v>144</v>
      </c>
      <c r="C2" s="28" t="s">
        <v>145</v>
      </c>
    </row>
    <row r="3" spans="1:3" ht="15.75">
      <c r="A3" s="19" t="s">
        <v>146</v>
      </c>
      <c r="B3" s="19">
        <v>41.603999999999999</v>
      </c>
      <c r="C3" s="19">
        <v>200.24</v>
      </c>
    </row>
    <row r="4" spans="1:3" ht="15.75">
      <c r="A4" s="19" t="s">
        <v>147</v>
      </c>
      <c r="B4" s="19">
        <f>36036/10^3</f>
        <v>36.036000000000001</v>
      </c>
      <c r="C4" s="19">
        <f>76760/10^3</f>
        <v>76.760000000000005</v>
      </c>
    </row>
    <row r="5" spans="1:3" ht="15.75">
      <c r="A5" s="122" t="s">
        <v>148</v>
      </c>
      <c r="B5" s="31"/>
      <c r="C5" s="31"/>
    </row>
  </sheetData>
  <pageMargins left="0.7" right="0.7" top="0.75" bottom="0.75" header="0.3" footer="0.3"/>
  <drawing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>
  <dimension ref="A1:I5"/>
  <sheetViews>
    <sheetView tabSelected="1" zoomScale="115" zoomScaleNormal="115" workbookViewId="0">
      <selection activeCell="B7" sqref="B7"/>
    </sheetView>
  </sheetViews>
  <sheetFormatPr defaultColWidth="8.7109375" defaultRowHeight="15"/>
  <cols>
    <col min="1" max="2" width="8.7109375" style="51"/>
    <col min="3" max="3" width="14.42578125" style="51" bestFit="1" customWidth="1"/>
    <col min="4" max="4" width="14.140625" style="51" bestFit="1" customWidth="1"/>
    <col min="5" max="5" width="7.42578125" style="51" bestFit="1" customWidth="1"/>
    <col min="6" max="6" width="19" style="51" bestFit="1" customWidth="1"/>
    <col min="7" max="7" width="22" style="51" bestFit="1" customWidth="1"/>
    <col min="8" max="8" width="23.85546875" style="51" bestFit="1" customWidth="1"/>
    <col min="9" max="9" width="20.140625" style="51" bestFit="1" customWidth="1"/>
    <col min="10" max="16384" width="8.7109375" style="51"/>
  </cols>
  <sheetData>
    <row r="1" spans="1:9">
      <c r="A1" s="124" t="s">
        <v>151</v>
      </c>
    </row>
    <row r="2" spans="1:9">
      <c r="A2" s="64" t="s">
        <v>1</v>
      </c>
      <c r="B2" s="129" t="s">
        <v>152</v>
      </c>
      <c r="C2" s="129" t="s">
        <v>153</v>
      </c>
      <c r="D2" s="129" t="s">
        <v>154</v>
      </c>
      <c r="E2" s="129" t="s">
        <v>155</v>
      </c>
      <c r="F2" s="129" t="s">
        <v>156</v>
      </c>
      <c r="G2" s="129" t="s">
        <v>157</v>
      </c>
      <c r="H2" s="129" t="s">
        <v>158</v>
      </c>
      <c r="I2" s="130" t="s">
        <v>159</v>
      </c>
    </row>
    <row r="3" spans="1:9">
      <c r="A3" s="131" t="s">
        <v>170</v>
      </c>
      <c r="B3" s="137">
        <v>1913</v>
      </c>
      <c r="C3" s="137">
        <v>14163</v>
      </c>
      <c r="D3" s="137">
        <v>10272</v>
      </c>
      <c r="E3" s="137">
        <v>19938</v>
      </c>
      <c r="F3" s="137">
        <v>14336</v>
      </c>
      <c r="G3" s="137">
        <v>3883</v>
      </c>
      <c r="H3" s="137">
        <v>6394</v>
      </c>
      <c r="I3" s="138">
        <v>2719</v>
      </c>
    </row>
    <row r="4" spans="1:9">
      <c r="A4" s="134" t="s">
        <v>25</v>
      </c>
      <c r="B4" s="139">
        <v>1002</v>
      </c>
      <c r="C4" s="139">
        <v>10322</v>
      </c>
      <c r="D4" s="139">
        <v>2839</v>
      </c>
      <c r="E4" s="139">
        <v>11427</v>
      </c>
      <c r="F4" s="139">
        <v>3586</v>
      </c>
      <c r="G4" s="139">
        <v>2334</v>
      </c>
      <c r="H4" s="139">
        <v>3437</v>
      </c>
      <c r="I4" s="140">
        <v>7825</v>
      </c>
    </row>
    <row r="5" spans="1:9">
      <c r="A5" s="126" t="s">
        <v>148</v>
      </c>
      <c r="B5" s="85"/>
      <c r="C5" s="85"/>
      <c r="D5" s="85"/>
      <c r="E5" s="85"/>
      <c r="F5" s="85"/>
      <c r="G5" s="85"/>
      <c r="H5" s="85"/>
      <c r="I5" s="86"/>
    </row>
  </sheetData>
  <pageMargins left="0.7" right="0.7" top="0.75" bottom="0.75" header="0.3" footer="0.3"/>
  <drawing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>
  <dimension ref="A1:I5"/>
  <sheetViews>
    <sheetView zoomScale="70" zoomScaleNormal="70" workbookViewId="0">
      <selection activeCell="B7" sqref="B7"/>
    </sheetView>
  </sheetViews>
  <sheetFormatPr defaultColWidth="8.7109375" defaultRowHeight="15"/>
  <cols>
    <col min="1" max="2" width="8.7109375" style="51"/>
    <col min="3" max="3" width="14.140625" style="51" bestFit="1" customWidth="1"/>
    <col min="4" max="4" width="13.42578125" style="51" bestFit="1" customWidth="1"/>
    <col min="5" max="5" width="8.7109375" style="51"/>
    <col min="6" max="6" width="18" style="51" bestFit="1" customWidth="1"/>
    <col min="7" max="7" width="20.7109375" style="51" bestFit="1" customWidth="1"/>
    <col min="8" max="8" width="22.42578125" style="51" bestFit="1" customWidth="1"/>
    <col min="9" max="9" width="18.85546875" style="51" bestFit="1" customWidth="1"/>
    <col min="10" max="16384" width="8.7109375" style="51"/>
  </cols>
  <sheetData>
    <row r="1" spans="1:9">
      <c r="A1" s="124" t="s">
        <v>160</v>
      </c>
      <c r="B1" s="73"/>
      <c r="C1" s="73"/>
      <c r="D1" s="73"/>
      <c r="E1" s="73"/>
      <c r="F1" s="73"/>
      <c r="G1" s="73"/>
      <c r="H1" s="73"/>
      <c r="I1" s="73"/>
    </row>
    <row r="2" spans="1:9" s="127" customFormat="1">
      <c r="A2" s="128" t="s">
        <v>1</v>
      </c>
      <c r="B2" s="129" t="s">
        <v>152</v>
      </c>
      <c r="C2" s="129" t="s">
        <v>153</v>
      </c>
      <c r="D2" s="129" t="s">
        <v>154</v>
      </c>
      <c r="E2" s="129" t="s">
        <v>155</v>
      </c>
      <c r="F2" s="129" t="s">
        <v>156</v>
      </c>
      <c r="G2" s="129" t="s">
        <v>157</v>
      </c>
      <c r="H2" s="129" t="s">
        <v>158</v>
      </c>
      <c r="I2" s="130" t="s">
        <v>159</v>
      </c>
    </row>
    <row r="3" spans="1:9">
      <c r="A3" s="131" t="s">
        <v>170</v>
      </c>
      <c r="B3" s="132">
        <v>25</v>
      </c>
      <c r="C3" s="132">
        <v>644</v>
      </c>
      <c r="D3" s="132">
        <v>485</v>
      </c>
      <c r="E3" s="132">
        <v>708</v>
      </c>
      <c r="F3" s="132">
        <v>430</v>
      </c>
      <c r="G3" s="132">
        <v>900</v>
      </c>
      <c r="H3" s="132">
        <v>555</v>
      </c>
      <c r="I3" s="133">
        <v>478</v>
      </c>
    </row>
    <row r="4" spans="1:9">
      <c r="A4" s="134" t="s">
        <v>25</v>
      </c>
      <c r="B4" s="135">
        <v>20</v>
      </c>
      <c r="C4" s="135">
        <v>353</v>
      </c>
      <c r="D4" s="135">
        <v>89</v>
      </c>
      <c r="E4" s="135">
        <v>346</v>
      </c>
      <c r="F4" s="135">
        <v>188</v>
      </c>
      <c r="G4" s="135">
        <v>216</v>
      </c>
      <c r="H4" s="135">
        <v>212</v>
      </c>
      <c r="I4" s="136">
        <v>298</v>
      </c>
    </row>
    <row r="5" spans="1:9">
      <c r="A5" s="125" t="s">
        <v>148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G12"/>
  <sheetViews>
    <sheetView zoomScale="85" zoomScaleNormal="85" workbookViewId="0">
      <selection activeCell="J5" sqref="J5"/>
    </sheetView>
  </sheetViews>
  <sheetFormatPr defaultRowHeight="15"/>
  <cols>
    <col min="1" max="1" width="13.85546875" customWidth="1"/>
    <col min="2" max="2" width="20.140625" customWidth="1"/>
  </cols>
  <sheetData>
    <row r="1" spans="1:7" ht="15.75">
      <c r="A1" s="30" t="s">
        <v>17</v>
      </c>
    </row>
    <row r="2" spans="1:7" ht="31.5">
      <c r="A2" s="29" t="s">
        <v>115</v>
      </c>
      <c r="B2" s="28" t="s">
        <v>121</v>
      </c>
    </row>
    <row r="3" spans="1:7" ht="15.75">
      <c r="A3" s="19" t="s">
        <v>22</v>
      </c>
      <c r="B3" s="22">
        <v>4.567842078859</v>
      </c>
    </row>
    <row r="4" spans="1:7" ht="15.75">
      <c r="A4" s="19" t="s">
        <v>23</v>
      </c>
      <c r="B4" s="23">
        <v>5.7483910978370005</v>
      </c>
    </row>
    <row r="5" spans="1:7" ht="15.75">
      <c r="A5" s="21" t="s">
        <v>161</v>
      </c>
      <c r="B5" s="23">
        <v>8.1210333776999999</v>
      </c>
    </row>
    <row r="6" spans="1:7" ht="15.75">
      <c r="A6" s="21" t="s">
        <v>162</v>
      </c>
      <c r="B6" s="22">
        <v>9.5681046803500003</v>
      </c>
    </row>
    <row r="7" spans="1:7">
      <c r="A7" s="142" t="s">
        <v>165</v>
      </c>
      <c r="B7" s="142"/>
      <c r="C7" s="142"/>
      <c r="D7" s="142"/>
      <c r="E7" s="142"/>
      <c r="F7" s="142"/>
      <c r="G7" s="142"/>
    </row>
    <row r="8" spans="1:7">
      <c r="A8" s="142"/>
      <c r="B8" s="142"/>
      <c r="C8" s="142"/>
      <c r="D8" s="142"/>
      <c r="E8" s="142"/>
      <c r="F8" s="142"/>
      <c r="G8" s="142"/>
    </row>
    <row r="9" spans="1:7">
      <c r="A9" s="142"/>
      <c r="B9" s="142"/>
      <c r="C9" s="142"/>
      <c r="D9" s="142"/>
      <c r="E9" s="142"/>
      <c r="F9" s="142"/>
      <c r="G9" s="142"/>
    </row>
    <row r="10" spans="1:7">
      <c r="A10" s="142"/>
      <c r="B10" s="142"/>
      <c r="C10" s="142"/>
      <c r="D10" s="142"/>
      <c r="E10" s="142"/>
      <c r="F10" s="142"/>
      <c r="G10" s="142"/>
    </row>
    <row r="11" spans="1:7">
      <c r="A11" s="142"/>
      <c r="B11" s="142"/>
      <c r="C11" s="142"/>
      <c r="D11" s="142"/>
      <c r="E11" s="142"/>
      <c r="F11" s="142"/>
      <c r="G11" s="142"/>
    </row>
    <row r="12" spans="1:7">
      <c r="A12" s="142"/>
      <c r="B12" s="142"/>
      <c r="C12" s="142"/>
      <c r="D12" s="142"/>
      <c r="E12" s="142"/>
      <c r="F12" s="142"/>
      <c r="G12" s="142"/>
    </row>
  </sheetData>
  <mergeCells count="1">
    <mergeCell ref="A7:G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8"/>
  <sheetViews>
    <sheetView zoomScale="85" zoomScaleNormal="85" workbookViewId="0">
      <selection activeCell="F5" sqref="F5"/>
    </sheetView>
  </sheetViews>
  <sheetFormatPr defaultColWidth="8.7109375" defaultRowHeight="15.75"/>
  <cols>
    <col min="1" max="1" width="8.7109375" style="31"/>
    <col min="2" max="2" width="18.5703125" style="31" bestFit="1" customWidth="1"/>
    <col min="3" max="16384" width="8.7109375" style="31"/>
  </cols>
  <sheetData>
    <row r="1" spans="1:2">
      <c r="A1" s="30" t="s">
        <v>0</v>
      </c>
    </row>
    <row r="2" spans="1:2">
      <c r="A2" s="38" t="s">
        <v>9</v>
      </c>
      <c r="B2" s="38" t="s">
        <v>163</v>
      </c>
    </row>
    <row r="3" spans="1:2">
      <c r="A3" s="19" t="s">
        <v>2</v>
      </c>
      <c r="B3" s="19">
        <v>6.4</v>
      </c>
    </row>
    <row r="4" spans="1:2">
      <c r="A4" s="19" t="s">
        <v>3</v>
      </c>
      <c r="B4" s="19">
        <v>1.4</v>
      </c>
    </row>
    <row r="5" spans="1:2">
      <c r="A5" s="19" t="s">
        <v>4</v>
      </c>
      <c r="B5" s="19">
        <v>3.2</v>
      </c>
    </row>
    <row r="6" spans="1:2">
      <c r="A6" s="19" t="s">
        <v>5</v>
      </c>
      <c r="B6" s="19">
        <v>2</v>
      </c>
    </row>
    <row r="7" spans="1:2">
      <c r="A7" s="19" t="s">
        <v>6</v>
      </c>
      <c r="B7" s="19">
        <v>13</v>
      </c>
    </row>
    <row r="8" spans="1:2">
      <c r="A8" s="31" t="s">
        <v>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F5" sqref="F5"/>
    </sheetView>
  </sheetViews>
  <sheetFormatPr defaultRowHeight="15"/>
  <cols>
    <col min="2" max="2" width="34.5703125" bestFit="1" customWidth="1"/>
  </cols>
  <sheetData>
    <row r="1" spans="1:2" ht="15.75">
      <c r="A1" s="30" t="s">
        <v>15</v>
      </c>
    </row>
    <row r="2" spans="1:2" ht="15.75">
      <c r="A2" s="38" t="s">
        <v>9</v>
      </c>
      <c r="B2" s="39" t="s">
        <v>164</v>
      </c>
    </row>
    <row r="3" spans="1:2" ht="15.75">
      <c r="A3" s="19" t="s">
        <v>2</v>
      </c>
      <c r="B3" s="32">
        <v>3.1</v>
      </c>
    </row>
    <row r="4" spans="1:2" ht="15.75">
      <c r="A4" s="19" t="s">
        <v>3</v>
      </c>
      <c r="B4" s="32">
        <v>-1.8</v>
      </c>
    </row>
    <row r="5" spans="1:2" ht="15.75">
      <c r="A5" s="19" t="s">
        <v>4</v>
      </c>
      <c r="B5" s="32">
        <v>15.1</v>
      </c>
    </row>
    <row r="6" spans="1:2" ht="15.75">
      <c r="A6" s="19" t="s">
        <v>5</v>
      </c>
      <c r="B6" s="32">
        <v>3.4</v>
      </c>
    </row>
    <row r="7" spans="1:2" ht="15.75">
      <c r="A7" s="19" t="s">
        <v>6</v>
      </c>
      <c r="B7" s="32">
        <v>4.9000000000000004</v>
      </c>
    </row>
    <row r="8" spans="1:2" ht="15.75">
      <c r="A8" s="31" t="s">
        <v>7</v>
      </c>
    </row>
    <row r="9" spans="1:2">
      <c r="A9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H2" sqref="H2"/>
    </sheetView>
  </sheetViews>
  <sheetFormatPr defaultColWidth="8.7109375" defaultRowHeight="15.75"/>
  <cols>
    <col min="1" max="1" width="9.85546875" style="31" customWidth="1"/>
    <col min="2" max="2" width="30" style="31" customWidth="1"/>
    <col min="3" max="16384" width="8.7109375" style="31"/>
  </cols>
  <sheetData>
    <row r="1" spans="1:2">
      <c r="A1" s="30" t="s">
        <v>8</v>
      </c>
    </row>
    <row r="2" spans="1:2" ht="46.5" customHeight="1">
      <c r="A2" s="40" t="s">
        <v>9</v>
      </c>
      <c r="B2" s="28" t="s">
        <v>10</v>
      </c>
    </row>
    <row r="3" spans="1:2">
      <c r="A3" s="19" t="s">
        <v>2</v>
      </c>
      <c r="B3" s="20">
        <v>30.25894517255453</v>
      </c>
    </row>
    <row r="4" spans="1:2">
      <c r="A4" s="19" t="s">
        <v>3</v>
      </c>
      <c r="B4" s="20">
        <v>-4.0728311641195409</v>
      </c>
    </row>
    <row r="5" spans="1:2">
      <c r="A5" s="19" t="s">
        <v>4</v>
      </c>
      <c r="B5" s="20">
        <v>61.9287107160673</v>
      </c>
    </row>
    <row r="6" spans="1:2">
      <c r="A6" s="19" t="s">
        <v>11</v>
      </c>
      <c r="B6" s="20">
        <v>0.96866355267334825</v>
      </c>
    </row>
    <row r="7" spans="1:2">
      <c r="A7" s="19" t="s">
        <v>12</v>
      </c>
      <c r="B7" s="20">
        <v>-2.7499886626456851</v>
      </c>
    </row>
    <row r="8" spans="1:2">
      <c r="A8" s="19" t="s">
        <v>13</v>
      </c>
      <c r="B8" s="20">
        <v>0.98771030792254322</v>
      </c>
    </row>
    <row r="9" spans="1:2">
      <c r="A9" s="19" t="s">
        <v>5</v>
      </c>
      <c r="B9" s="20">
        <v>12.678336583374902</v>
      </c>
    </row>
    <row r="10" spans="1:2">
      <c r="A10" s="31" t="s">
        <v>7</v>
      </c>
    </row>
    <row r="11" spans="1:2">
      <c r="A11" s="31" t="s">
        <v>29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G5" sqref="G5"/>
    </sheetView>
  </sheetViews>
  <sheetFormatPr defaultColWidth="8.7109375" defaultRowHeight="15.75"/>
  <cols>
    <col min="1" max="1" width="15" style="31" customWidth="1"/>
    <col min="2" max="2" width="14" style="31" bestFit="1" customWidth="1"/>
    <col min="3" max="3" width="8.5703125" style="31" customWidth="1"/>
    <col min="4" max="16384" width="8.7109375" style="31"/>
  </cols>
  <sheetData>
    <row r="1" spans="1:6">
      <c r="A1" s="30" t="s">
        <v>14</v>
      </c>
    </row>
    <row r="2" spans="1:6">
      <c r="A2" s="38" t="s">
        <v>1</v>
      </c>
      <c r="B2" s="41" t="s">
        <v>122</v>
      </c>
      <c r="C2" s="41" t="s">
        <v>25</v>
      </c>
    </row>
    <row r="3" spans="1:6">
      <c r="A3" s="19" t="s">
        <v>123</v>
      </c>
      <c r="B3" s="19">
        <v>23.64</v>
      </c>
      <c r="C3" s="19">
        <v>9.0500000000000007</v>
      </c>
    </row>
    <row r="4" spans="1:6">
      <c r="A4" s="19" t="s">
        <v>5</v>
      </c>
      <c r="B4" s="19">
        <v>8.56</v>
      </c>
      <c r="C4" s="19">
        <v>3.1</v>
      </c>
    </row>
    <row r="5" spans="1:6">
      <c r="A5" s="19" t="s">
        <v>2</v>
      </c>
      <c r="B5" s="19">
        <v>12.53</v>
      </c>
      <c r="C5" s="19">
        <v>2.7</v>
      </c>
      <c r="F5" s="31" t="s">
        <v>1</v>
      </c>
    </row>
    <row r="6" spans="1:6">
      <c r="A6" s="19" t="s">
        <v>3</v>
      </c>
      <c r="B6" s="19">
        <v>2.54</v>
      </c>
      <c r="C6" s="19">
        <v>3.25</v>
      </c>
    </row>
    <row r="7" spans="1:6">
      <c r="A7" s="33" t="s">
        <v>171</v>
      </c>
    </row>
    <row r="8" spans="1:6">
      <c r="A8" s="3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8"/>
  <sheetViews>
    <sheetView zoomScale="85" zoomScaleNormal="85" workbookViewId="0">
      <selection activeCell="F2" sqref="F2"/>
    </sheetView>
  </sheetViews>
  <sheetFormatPr defaultColWidth="8.7109375" defaultRowHeight="15"/>
  <cols>
    <col min="1" max="1" width="8.7109375" style="27"/>
    <col min="2" max="2" width="14" style="27" bestFit="1" customWidth="1"/>
    <col min="3" max="16384" width="8.7109375" style="27"/>
  </cols>
  <sheetData>
    <row r="1" spans="1:2">
      <c r="A1" s="1" t="s">
        <v>18</v>
      </c>
    </row>
    <row r="2" spans="1:2">
      <c r="A2" s="42" t="s">
        <v>19</v>
      </c>
      <c r="B2" s="42" t="s">
        <v>20</v>
      </c>
    </row>
    <row r="3" spans="1:2">
      <c r="A3" s="2" t="s">
        <v>21</v>
      </c>
      <c r="B3" s="35">
        <v>162.08785999999998</v>
      </c>
    </row>
    <row r="4" spans="1:2">
      <c r="A4" s="2" t="s">
        <v>22</v>
      </c>
      <c r="B4" s="35">
        <v>95.954299999999989</v>
      </c>
    </row>
    <row r="5" spans="1:2">
      <c r="A5" s="2" t="s">
        <v>23</v>
      </c>
      <c r="B5" s="35">
        <v>61.017800000000001</v>
      </c>
    </row>
    <row r="6" spans="1:2">
      <c r="A6" s="2" t="s">
        <v>24</v>
      </c>
      <c r="B6" s="35">
        <v>46.581604500000005</v>
      </c>
    </row>
    <row r="7" spans="1:2">
      <c r="A7" s="2" t="s">
        <v>25</v>
      </c>
      <c r="B7" s="35">
        <v>78.642510000000001</v>
      </c>
    </row>
    <row r="8" spans="1:2">
      <c r="A8" s="3" t="s">
        <v>26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9"/>
  <sheetViews>
    <sheetView zoomScale="130" zoomScaleNormal="130" workbookViewId="0">
      <selection activeCell="B12" sqref="B12"/>
    </sheetView>
  </sheetViews>
  <sheetFormatPr defaultRowHeight="15"/>
  <cols>
    <col min="2" max="2" width="16.5703125" bestFit="1" customWidth="1"/>
  </cols>
  <sheetData>
    <row r="1" spans="1:3">
      <c r="A1" s="1" t="s">
        <v>27</v>
      </c>
    </row>
    <row r="2" spans="1:3" ht="15.75">
      <c r="A2" s="40" t="s">
        <v>19</v>
      </c>
      <c r="B2" s="38" t="s">
        <v>28</v>
      </c>
      <c r="C2" s="5"/>
    </row>
    <row r="3" spans="1:3" ht="15.75">
      <c r="A3" s="34" t="s">
        <v>21</v>
      </c>
      <c r="B3" s="20">
        <v>22.4</v>
      </c>
      <c r="C3" s="5"/>
    </row>
    <row r="4" spans="1:3" ht="15.75">
      <c r="A4" s="36" t="s">
        <v>22</v>
      </c>
      <c r="B4" s="20">
        <v>6.6379999999999999</v>
      </c>
      <c r="C4" s="5"/>
    </row>
    <row r="5" spans="1:3" ht="15.75">
      <c r="A5" s="36" t="s">
        <v>23</v>
      </c>
      <c r="B5" s="20">
        <v>21.843</v>
      </c>
      <c r="C5" s="5"/>
    </row>
    <row r="6" spans="1:3" ht="15.75">
      <c r="A6" s="34" t="s">
        <v>24</v>
      </c>
      <c r="B6" s="20">
        <v>17.024000000000001</v>
      </c>
      <c r="C6" s="5"/>
    </row>
    <row r="7" spans="1:3" ht="15.75">
      <c r="A7" s="34" t="s">
        <v>25</v>
      </c>
      <c r="B7" s="20">
        <v>22.803999999999998</v>
      </c>
      <c r="C7" s="5"/>
    </row>
    <row r="9" spans="1:3">
      <c r="A9" s="3" t="s">
        <v>26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Table XII.1</vt:lpstr>
      <vt:lpstr>Chart XII.1</vt:lpstr>
      <vt:lpstr>Chart XII.2</vt:lpstr>
      <vt:lpstr>Chart XII.3</vt:lpstr>
      <vt:lpstr>Chart XII.4</vt:lpstr>
      <vt:lpstr>Chart XII.5</vt:lpstr>
      <vt:lpstr>Chart XII.6</vt:lpstr>
      <vt:lpstr>Chart XII.7</vt:lpstr>
      <vt:lpstr>Chart XII.8</vt:lpstr>
      <vt:lpstr>Chart XII.9</vt:lpstr>
      <vt:lpstr>Chart XII.10</vt:lpstr>
      <vt:lpstr>Chart XII.11</vt:lpstr>
      <vt:lpstr>Chart XII.12</vt:lpstr>
      <vt:lpstr>Chart XII.13</vt:lpstr>
      <vt:lpstr>Chart XII.14</vt:lpstr>
      <vt:lpstr>Chart XII.15</vt:lpstr>
      <vt:lpstr>Chart XII.16</vt:lpstr>
      <vt:lpstr>Chart XII.17</vt:lpstr>
      <vt:lpstr>Chart XII.18</vt:lpstr>
      <vt:lpstr>Chart XII.19</vt:lpstr>
      <vt:lpstr>Chart XII.20</vt:lpstr>
      <vt:lpstr>Chart XII.21</vt:lpstr>
      <vt:lpstr>Chart XII.22</vt:lpstr>
      <vt:lpstr>Chart XII.23</vt:lpstr>
      <vt:lpstr>Chart XII.24</vt:lpstr>
      <vt:lpstr>Chart XII.25</vt:lpstr>
      <vt:lpstr>Chart XII.26</vt:lpstr>
      <vt:lpstr>Chart XII.27</vt:lpstr>
      <vt:lpstr>Chart XII.28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2024-07-13T07:06:09Z</dcterms:created>
  <dcterms:modified xsi:type="dcterms:W3CDTF">2024-07-19T13:02:22Z</dcterms:modified>
</cp:coreProperties>
</file>